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280" activeTab="0"/>
  </bookViews>
  <sheets>
    <sheet name="категории питающихся" sheetId="1" r:id="rId1"/>
    <sheet name="1-4" sheetId="2" r:id="rId2"/>
    <sheet name="1-11 (по санпин)" sheetId="3" r:id="rId3"/>
    <sheet name="овз 1-4 1 см" sheetId="4" r:id="rId4"/>
    <sheet name="овз 1-4 2 см" sheetId="5" r:id="rId5"/>
    <sheet name="МО (82р)" sheetId="6" r:id="rId6"/>
    <sheet name="соп,лок,туб 12+ (120р)" sheetId="7" r:id="rId7"/>
    <sheet name="овз 12+(150р)" sheetId="8" r:id="rId8"/>
    <sheet name="модуль 1-11" sheetId="9" r:id="rId9"/>
  </sheets>
  <definedNames/>
  <calcPr fullCalcOnLoad="1"/>
</workbook>
</file>

<file path=xl/sharedStrings.xml><?xml version="1.0" encoding="utf-8"?>
<sst xmlns="http://schemas.openxmlformats.org/spreadsheetml/2006/main" count="4569" uniqueCount="337">
  <si>
    <t>1 неделя</t>
  </si>
  <si>
    <t>ПОНЕДЕЛЬНИК</t>
  </si>
  <si>
    <t>НАИМЕНОВАНИЕ</t>
  </si>
  <si>
    <t>7-11 лет</t>
  </si>
  <si>
    <t>№ ТК</t>
  </si>
  <si>
    <t>№ ПО СБОРНИКУ РЕЦЕПТУР</t>
  </si>
  <si>
    <t>ВЫХОД, гр</t>
  </si>
  <si>
    <t>Белки, гр</t>
  </si>
  <si>
    <t>Жиры, гр</t>
  </si>
  <si>
    <t>Углеводы,гр</t>
  </si>
  <si>
    <t>ККАЛ</t>
  </si>
  <si>
    <t>ЗАВТРАК</t>
  </si>
  <si>
    <t xml:space="preserve">Каша  молочная пшеничная </t>
  </si>
  <si>
    <t>102/6</t>
  </si>
  <si>
    <t>ТТК №102</t>
  </si>
  <si>
    <t xml:space="preserve">Сыр  порциями </t>
  </si>
  <si>
    <t>25/2</t>
  </si>
  <si>
    <t>Москва 1994 таб. № 25</t>
  </si>
  <si>
    <t>Фруктовое пюре (в индивид.упаковке)</t>
  </si>
  <si>
    <t>Батон нарезной</t>
  </si>
  <si>
    <t>266</t>
  </si>
  <si>
    <t>ТТК №266</t>
  </si>
  <si>
    <t xml:space="preserve">Чай с сахаром </t>
  </si>
  <si>
    <t>685/1</t>
  </si>
  <si>
    <t>Москва 2004 № 685</t>
  </si>
  <si>
    <t>ИТОГО</t>
  </si>
  <si>
    <t>ОБЕД</t>
  </si>
  <si>
    <t>Суп картофельный с макаронными изделиями</t>
  </si>
  <si>
    <t>105/2</t>
  </si>
  <si>
    <t>ТТК № 105</t>
  </si>
  <si>
    <t>Курочка "Аппетитная"</t>
  </si>
  <si>
    <t>248/2</t>
  </si>
  <si>
    <t>ТТК № 248</t>
  </si>
  <si>
    <t>Картофель запеченный (из отварного)</t>
  </si>
  <si>
    <t>313/2</t>
  </si>
  <si>
    <t>Москва 2011 № 313</t>
  </si>
  <si>
    <t>Овощи свежие и консервированные порциями (огурцы свежие в нарезку с горошком консерв.)</t>
  </si>
  <si>
    <t>ТТК № 302</t>
  </si>
  <si>
    <t>Компот из компотной смеси</t>
  </si>
  <si>
    <t>113/1</t>
  </si>
  <si>
    <t>ТТК № 113</t>
  </si>
  <si>
    <t>Хлеб " Дарницкий" порциями</t>
  </si>
  <si>
    <t>ТТК № 10</t>
  </si>
  <si>
    <t>Хлеб "Городской" порциями</t>
  </si>
  <si>
    <t>11</t>
  </si>
  <si>
    <t>ТТК № 11</t>
  </si>
  <si>
    <t>ОБЩИЙ ИТОГ</t>
  </si>
  <si>
    <t>ВТОРНИК</t>
  </si>
  <si>
    <t xml:space="preserve"> </t>
  </si>
  <si>
    <t>Шницель "Нежный"</t>
  </si>
  <si>
    <t>352</t>
  </si>
  <si>
    <t>ТТК № 352</t>
  </si>
  <si>
    <t>Каша гречневая рассыпчатая</t>
  </si>
  <si>
    <t>99/1</t>
  </si>
  <si>
    <t>ТТК № 99</t>
  </si>
  <si>
    <t xml:space="preserve">Хлеб "Городской" порциями </t>
  </si>
  <si>
    <t xml:space="preserve">Фрукты свежие порциями </t>
  </si>
  <si>
    <t>338/2</t>
  </si>
  <si>
    <t>Москва 2011 № 338</t>
  </si>
  <si>
    <t>Чай с сахаром и лимоном</t>
  </si>
  <si>
    <t>686/1</t>
  </si>
  <si>
    <t>Москва 2004 № 686</t>
  </si>
  <si>
    <t xml:space="preserve">Свекольник </t>
  </si>
  <si>
    <t>35/4</t>
  </si>
  <si>
    <t>Пермь2001 № 35</t>
  </si>
  <si>
    <t>Мясо с овощами "Болоньез"</t>
  </si>
  <si>
    <t>35/2</t>
  </si>
  <si>
    <t>ТТК № 35</t>
  </si>
  <si>
    <t>Макаронные изделия отварные (спагетти)</t>
  </si>
  <si>
    <t>114/1</t>
  </si>
  <si>
    <t>ТТК № 114</t>
  </si>
  <si>
    <t xml:space="preserve">Компот из яблок и вишни </t>
  </si>
  <si>
    <t>Пермь 2018 № 492</t>
  </si>
  <si>
    <t>СРЕДА</t>
  </si>
  <si>
    <t>Биточки "Детские"</t>
  </si>
  <si>
    <t>353/1</t>
  </si>
  <si>
    <t>ТТК № 353</t>
  </si>
  <si>
    <t>Картофель отварной</t>
  </si>
  <si>
    <t>310/1</t>
  </si>
  <si>
    <t>Москва 2011 № 310</t>
  </si>
  <si>
    <t>Масло сливочное( на полив)</t>
  </si>
  <si>
    <t>14/3</t>
  </si>
  <si>
    <t>Москва 2011 № 14</t>
  </si>
  <si>
    <t>Овощи свежие порциями (огурцы свежие в нарезку)</t>
  </si>
  <si>
    <t>71/4</t>
  </si>
  <si>
    <t>Москва 2011 № 71</t>
  </si>
  <si>
    <t>Суп-лапша домашняя с курой</t>
  </si>
  <si>
    <t>113/3</t>
  </si>
  <si>
    <t>Москва 2011 №113</t>
  </si>
  <si>
    <t>Филе куриное запеченное с сыром</t>
  </si>
  <si>
    <t>19/4</t>
  </si>
  <si>
    <t>ТТК № 19</t>
  </si>
  <si>
    <t>Рис рассыпчатый отварной( из пропаренной крупы)</t>
  </si>
  <si>
    <t>110/2</t>
  </si>
  <si>
    <t>ТТК 110/1</t>
  </si>
  <si>
    <t>Овощи свежие и консервиров. порциями (помидоры свежие в нарезку с кукуруз.консерв.)</t>
  </si>
  <si>
    <t>ТТК № 305</t>
  </si>
  <si>
    <t>Компот из кураги</t>
  </si>
  <si>
    <t>93/1</t>
  </si>
  <si>
    <t>ТТК № 93</t>
  </si>
  <si>
    <t>ЧЕТВЕРГ</t>
  </si>
  <si>
    <t>Макароны отварные с  сыром</t>
  </si>
  <si>
    <t>204/3</t>
  </si>
  <si>
    <t>Москва 2011 № 204</t>
  </si>
  <si>
    <t>Сосиска запеченная в тесте</t>
  </si>
  <si>
    <t>420/3</t>
  </si>
  <si>
    <t>Москва 2011 № 420</t>
  </si>
  <si>
    <t>Суп картофельный с мясными фрикадельками</t>
  </si>
  <si>
    <t>104/3</t>
  </si>
  <si>
    <t>Москва 2011 № 104</t>
  </si>
  <si>
    <t>Овощи порциями (капуста квашеная со свеклой отварной)</t>
  </si>
  <si>
    <t>ТТК № 306</t>
  </si>
  <si>
    <t>Компот из черной смородины</t>
  </si>
  <si>
    <t>89/2</t>
  </si>
  <si>
    <t>ТТК № 89</t>
  </si>
  <si>
    <t>ПЯТНИЦА</t>
  </si>
  <si>
    <t>Котлета "Киевская"</t>
  </si>
  <si>
    <t>169/3</t>
  </si>
  <si>
    <t>Москва 2003 № 169</t>
  </si>
  <si>
    <t>Овощи свежие порциями (помидор свежий в нарезку)</t>
  </si>
  <si>
    <t>71/3</t>
  </si>
  <si>
    <t>ТТК № 71</t>
  </si>
  <si>
    <t>Сосиски в соусе томатном</t>
  </si>
  <si>
    <t>Москва 2004 № 413</t>
  </si>
  <si>
    <t>Картофельное пюре</t>
  </si>
  <si>
    <t>312/1</t>
  </si>
  <si>
    <t>Москва 2011 № 312</t>
  </si>
  <si>
    <t xml:space="preserve">Сок фруктовый </t>
  </si>
  <si>
    <t>389/1</t>
  </si>
  <si>
    <t>Москва 2011 № 389</t>
  </si>
  <si>
    <t>СУББОТА</t>
  </si>
  <si>
    <t xml:space="preserve">Каша вязкая молочная "Солнышко" </t>
  </si>
  <si>
    <t>22/3</t>
  </si>
  <si>
    <r>
      <t>ТТК № 22</t>
    </r>
    <r>
      <rPr>
        <b/>
        <sz val="8"/>
        <rFont val="Calibri"/>
        <family val="2"/>
      </rPr>
      <t xml:space="preserve">   </t>
    </r>
  </si>
  <si>
    <t xml:space="preserve">Кондитерские изделия (пряники) </t>
  </si>
  <si>
    <t xml:space="preserve">Борщ из свежей капусты с картофелем  </t>
  </si>
  <si>
    <t>107/3</t>
  </si>
  <si>
    <t>ТТК № 107</t>
  </si>
  <si>
    <t>Биточки из мяса птицы</t>
  </si>
  <si>
    <t>294/5</t>
  </si>
  <si>
    <t>Москва 2011 № 294</t>
  </si>
  <si>
    <t>Компот из изюма</t>
  </si>
  <si>
    <t>91/1</t>
  </si>
  <si>
    <t>ТТК № 91</t>
  </si>
  <si>
    <t>2 неделя</t>
  </si>
  <si>
    <t xml:space="preserve">Каша  молочная рисовая </t>
  </si>
  <si>
    <t>100/6</t>
  </si>
  <si>
    <t>ТТК № 100</t>
  </si>
  <si>
    <t xml:space="preserve">Сыр твердый порциями </t>
  </si>
  <si>
    <t>25</t>
  </si>
  <si>
    <t>248/3</t>
  </si>
  <si>
    <t>Колбаски мясные "Восторг"</t>
  </si>
  <si>
    <t>142/3</t>
  </si>
  <si>
    <t>ТТК № 142</t>
  </si>
  <si>
    <t>99/2</t>
  </si>
  <si>
    <t>Плов из свинины (из пропаренного риса)</t>
  </si>
  <si>
    <t>124/2</t>
  </si>
  <si>
    <t>ТТК № 124</t>
  </si>
  <si>
    <t>Овощи свежие и консервиров. порциями (огурцы свежие в нарезку с горошком консерв.)</t>
  </si>
  <si>
    <t>Птица в соусе с томатом</t>
  </si>
  <si>
    <t>367/1</t>
  </si>
  <si>
    <t>Пермь 2018 № 367</t>
  </si>
  <si>
    <t xml:space="preserve">Макаронные изделия отварные </t>
  </si>
  <si>
    <t xml:space="preserve">Компот из яблок и черной смородины </t>
  </si>
  <si>
    <t>492/1</t>
  </si>
  <si>
    <t>Творожник ванильный со  сгущенным молоком</t>
  </si>
  <si>
    <t>29/4</t>
  </si>
  <si>
    <t>ТТК № 29</t>
  </si>
  <si>
    <t>Овощи свежие и консервиров. порциями (помидоры свежие в нарезку с кукурузой и горошком консерв.)</t>
  </si>
  <si>
    <t>ТТК № 304</t>
  </si>
  <si>
    <t>102/5</t>
  </si>
  <si>
    <t>ТТК № 102</t>
  </si>
  <si>
    <t>Биточки "Особые"</t>
  </si>
  <si>
    <t>21/3</t>
  </si>
  <si>
    <t>ТТК № 21</t>
  </si>
  <si>
    <t>12+ лет</t>
  </si>
  <si>
    <t>ПОЛДНИК</t>
  </si>
  <si>
    <t>Пицца школьная</t>
  </si>
  <si>
    <t>93/5</t>
  </si>
  <si>
    <t>Москва 2003 № 93</t>
  </si>
  <si>
    <t>Фрукты свежие порциями</t>
  </si>
  <si>
    <t>35/4; 35/3</t>
  </si>
  <si>
    <t>Хачапури с сыром</t>
  </si>
  <si>
    <t>11/6</t>
  </si>
  <si>
    <t>Сыктывкар 1990 № 11</t>
  </si>
  <si>
    <t>Кисель из черной смородины</t>
  </si>
  <si>
    <t>350/1</t>
  </si>
  <si>
    <t>Москва 2011 № 350</t>
  </si>
  <si>
    <t>353/1; 353</t>
  </si>
  <si>
    <t>113/3; 113/2</t>
  </si>
  <si>
    <t>Кекс  "Творожный" (нарезной)</t>
  </si>
  <si>
    <t>447/2</t>
  </si>
  <si>
    <t>Москва 2011 № 447</t>
  </si>
  <si>
    <t>104/3; 104/2</t>
  </si>
  <si>
    <t>Шарлотка с яблоками</t>
  </si>
  <si>
    <t>26/1</t>
  </si>
  <si>
    <t>ТТК № 26</t>
  </si>
  <si>
    <t>Булочка "Ромашка" ( с вареным сгущенным молоком)</t>
  </si>
  <si>
    <t>254/1</t>
  </si>
  <si>
    <t>ТТК № 254</t>
  </si>
  <si>
    <t>22/3; 22/4</t>
  </si>
  <si>
    <t>107/3; 107/2</t>
  </si>
  <si>
    <t>Котлета запеченная в тесте</t>
  </si>
  <si>
    <t>420/4</t>
  </si>
  <si>
    <t>100/6; 100/5</t>
  </si>
  <si>
    <t>Гребешок с вареным сгущенным молоком</t>
  </si>
  <si>
    <t>417/2</t>
  </si>
  <si>
    <t>Москва 2011 № 417</t>
  </si>
  <si>
    <t>248/2; 248/3</t>
  </si>
  <si>
    <t>35/3; 35/4</t>
  </si>
  <si>
    <t>Багет с колбасой и сыром</t>
  </si>
  <si>
    <t>38/4</t>
  </si>
  <si>
    <t>ТТК № 38</t>
  </si>
  <si>
    <t>99/2; 99/1</t>
  </si>
  <si>
    <t>102/5; 102/6</t>
  </si>
  <si>
    <t>2 прием пищи</t>
  </si>
  <si>
    <t>1 вариант</t>
  </si>
  <si>
    <t>2 вариант</t>
  </si>
  <si>
    <t>Шаньга с творогом</t>
  </si>
  <si>
    <t>Сыктывкар 1990  № 14</t>
  </si>
  <si>
    <t>Горячее питание 1 смена</t>
  </si>
  <si>
    <t>Горячее питание 2 смена</t>
  </si>
  <si>
    <t>22/4</t>
  </si>
  <si>
    <t xml:space="preserve"> 100/5</t>
  </si>
  <si>
    <t>1 прием пищи</t>
  </si>
  <si>
    <t xml:space="preserve"> 35/3</t>
  </si>
  <si>
    <t>113/2</t>
  </si>
  <si>
    <t xml:space="preserve"> 104/2</t>
  </si>
  <si>
    <t xml:space="preserve"> 107/2</t>
  </si>
  <si>
    <t xml:space="preserve"> 35/4</t>
  </si>
  <si>
    <t>104/2</t>
  </si>
  <si>
    <t>107/2</t>
  </si>
  <si>
    <t xml:space="preserve">Модульное меню горячего питания по свободному выбору </t>
  </si>
  <si>
    <t>3 вариант</t>
  </si>
  <si>
    <t>4 вариант</t>
  </si>
  <si>
    <t>рацион</t>
  </si>
  <si>
    <t>категория питающихся</t>
  </si>
  <si>
    <t>прием пищи в программе</t>
  </si>
  <si>
    <t xml:space="preserve">прием пищи </t>
  </si>
  <si>
    <t>Сумма детодня по источнику финансирования</t>
  </si>
  <si>
    <t>бюджет</t>
  </si>
  <si>
    <t>родительские (указана средняя приема пищи)</t>
  </si>
  <si>
    <t>ШК 1-4 01092022</t>
  </si>
  <si>
    <t>1-4 завтрак 1см</t>
  </si>
  <si>
    <t>завтрак м</t>
  </si>
  <si>
    <t xml:space="preserve">завтрак </t>
  </si>
  <si>
    <t>1-4 обед 2см</t>
  </si>
  <si>
    <t>обед м</t>
  </si>
  <si>
    <t>обед</t>
  </si>
  <si>
    <t>1-4 полдник</t>
  </si>
  <si>
    <t>полдник м</t>
  </si>
  <si>
    <t>полдник</t>
  </si>
  <si>
    <t>1-4 ОВЗ 1 смена</t>
  </si>
  <si>
    <t>овз м 1 см</t>
  </si>
  <si>
    <t>2 прием для 1 мены</t>
  </si>
  <si>
    <t>1-4 ОВЗ 2 смена</t>
  </si>
  <si>
    <t>овз м 2 см</t>
  </si>
  <si>
    <t>2 прием для 2 смены</t>
  </si>
  <si>
    <t>МО 1-4 1в</t>
  </si>
  <si>
    <t>мо 1в</t>
  </si>
  <si>
    <t>малообеспеченные 1 вар</t>
  </si>
  <si>
    <t>МО 1-4 2в</t>
  </si>
  <si>
    <t>мо 2в</t>
  </si>
  <si>
    <t>малообеспеченные 2 вар</t>
  </si>
  <si>
    <t>Модуль 1</t>
  </si>
  <si>
    <t>мод 1-4 1</t>
  </si>
  <si>
    <t>Суп+выпечка</t>
  </si>
  <si>
    <t>Модуль 2</t>
  </si>
  <si>
    <t>мод 1-4 2</t>
  </si>
  <si>
    <t>завтрак лайт</t>
  </si>
  <si>
    <t>Модуль 3</t>
  </si>
  <si>
    <t>мод 1-4 3</t>
  </si>
  <si>
    <t>Модуль 4</t>
  </si>
  <si>
    <t>мод 1-4 4</t>
  </si>
  <si>
    <t>диета 1-4</t>
  </si>
  <si>
    <t>прием пищи по индивид. Меню</t>
  </si>
  <si>
    <t>диета 1-4 1 см</t>
  </si>
  <si>
    <t>диет1-4 1 с</t>
  </si>
  <si>
    <t>диета 1-4 2 см</t>
  </si>
  <si>
    <t>диет1-4 2 с</t>
  </si>
  <si>
    <t>диета 1-4 2 овз</t>
  </si>
  <si>
    <t>диет1-4овз</t>
  </si>
  <si>
    <t>ШК 5-11 01092022</t>
  </si>
  <si>
    <t>5-11 завтрак</t>
  </si>
  <si>
    <t>завтрак с</t>
  </si>
  <si>
    <t>завтрак</t>
  </si>
  <si>
    <t>5-11 обед</t>
  </si>
  <si>
    <t>обед с</t>
  </si>
  <si>
    <t>5-11 полдник</t>
  </si>
  <si>
    <t>полдник с</t>
  </si>
  <si>
    <t>Интернат З обед</t>
  </si>
  <si>
    <t>Детский дом 3,  5-11 обед по общему меню</t>
  </si>
  <si>
    <t>интернат К завт</t>
  </si>
  <si>
    <t>интернат католикова 5-11 завтрак, факт сумма</t>
  </si>
  <si>
    <t>Интернат К полд</t>
  </si>
  <si>
    <t>интернат католикова 5-11 полдник, факт. Сумма</t>
  </si>
  <si>
    <t>ЛОК</t>
  </si>
  <si>
    <t>соп 1см 52</t>
  </si>
  <si>
    <t>ЛОК 5-11 1 смена прием пищи</t>
  </si>
  <si>
    <t>соп 2 см 52</t>
  </si>
  <si>
    <t>ЛОК 5-11 2 смена прием пищи</t>
  </si>
  <si>
    <t>СОП</t>
  </si>
  <si>
    <t>СОП 5-11 1 смена прием пищи</t>
  </si>
  <si>
    <t>СОП 5-11 2 смена прием пищи</t>
  </si>
  <si>
    <t>ТУБ</t>
  </si>
  <si>
    <t>ТУБ 5-11 1 смена прием пищи</t>
  </si>
  <si>
    <t>ТУБ 5-11 2 смена прием пищи</t>
  </si>
  <si>
    <t>МО 5-11 1в</t>
  </si>
  <si>
    <t>мо с 1в</t>
  </si>
  <si>
    <t>МО 5-11 2в</t>
  </si>
  <si>
    <t>мо с 2 в</t>
  </si>
  <si>
    <t>мод 12+ 1</t>
  </si>
  <si>
    <t>мод 12+ 2</t>
  </si>
  <si>
    <t>мод 12+ 3</t>
  </si>
  <si>
    <t>мод 12+ 4</t>
  </si>
  <si>
    <t>ОВЗ 12+</t>
  </si>
  <si>
    <t>овз ст 1 п</t>
  </si>
  <si>
    <t>2 приема пищи</t>
  </si>
  <si>
    <t>овз ст 2 п</t>
  </si>
  <si>
    <t>диета 5-11</t>
  </si>
  <si>
    <t>диета 5-11 овз</t>
  </si>
  <si>
    <t>диет12+овз</t>
  </si>
  <si>
    <t>ШК 5-11 дом</t>
  </si>
  <si>
    <t>ЛОК дом</t>
  </si>
  <si>
    <t>лок дом</t>
  </si>
  <si>
    <t>сух. Набор</t>
  </si>
  <si>
    <t>ОВЗ 12+ дом</t>
  </si>
  <si>
    <t>оаз 12+ дом</t>
  </si>
  <si>
    <t>СОП дом</t>
  </si>
  <si>
    <t>соп дом</t>
  </si>
  <si>
    <t>ТУБ дом</t>
  </si>
  <si>
    <t>туб дом</t>
  </si>
  <si>
    <t>ШК 1-4 дом</t>
  </si>
  <si>
    <t>1-4 завтрак на дому</t>
  </si>
  <si>
    <t>1-4 дом</t>
  </si>
  <si>
    <t>1-4 ОВЗ на дому</t>
  </si>
  <si>
    <t>1-4 ОВЗдом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</si>
</sst>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4" fillId="0" borderId="14" xfId="0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33" borderId="12" xfId="0" applyFont="1" applyFill="1" applyBorder="1" applyAlignment="1">
      <alignment horizontal="left" vertical="center"/>
    </xf>
    <xf numFmtId="49" fontId="4" fillId="33" borderId="12" xfId="0" applyNumberFormat="1" applyFont="1" applyFill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3" fillId="0" borderId="0" xfId="0" applyNumberFormat="1" applyFont="1" applyAlignment="1">
      <alignment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16" fontId="3" fillId="0" borderId="14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15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9" fontId="4" fillId="0" borderId="12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/>
    </xf>
    <xf numFmtId="49" fontId="4" fillId="33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wrapText="1"/>
    </xf>
    <xf numFmtId="0" fontId="29" fillId="0" borderId="0" xfId="0" applyFont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29" fillId="0" borderId="22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36">
      <selection activeCell="A36" sqref="A1:IV16384"/>
    </sheetView>
  </sheetViews>
  <sheetFormatPr defaultColWidth="9.140625" defaultRowHeight="15"/>
  <cols>
    <col min="1" max="1" width="20.7109375" style="0" customWidth="1"/>
    <col min="2" max="2" width="29.28125" style="0" customWidth="1"/>
    <col min="3" max="3" width="14.57421875" style="0" customWidth="1"/>
    <col min="4" max="4" width="42.8515625" style="0" customWidth="1"/>
    <col min="5" max="5" width="10.140625" style="174" customWidth="1"/>
    <col min="6" max="6" width="16.28125" style="174" customWidth="1"/>
  </cols>
  <sheetData>
    <row r="1" spans="1:6" ht="39.75" customHeight="1">
      <c r="A1" s="162" t="s">
        <v>235</v>
      </c>
      <c r="B1" s="162" t="s">
        <v>236</v>
      </c>
      <c r="C1" s="162" t="s">
        <v>237</v>
      </c>
      <c r="D1" s="163" t="s">
        <v>238</v>
      </c>
      <c r="E1" s="164" t="s">
        <v>239</v>
      </c>
      <c r="F1" s="164"/>
    </row>
    <row r="2" spans="1:6" ht="42.75">
      <c r="A2" s="162"/>
      <c r="B2" s="162"/>
      <c r="C2" s="162"/>
      <c r="D2" s="165"/>
      <c r="E2" s="166" t="s">
        <v>240</v>
      </c>
      <c r="F2" s="166" t="s">
        <v>241</v>
      </c>
    </row>
    <row r="3" spans="1:6" ht="14.25">
      <c r="A3" s="167" t="s">
        <v>242</v>
      </c>
      <c r="B3" s="167" t="s">
        <v>243</v>
      </c>
      <c r="C3" s="167" t="s">
        <v>244</v>
      </c>
      <c r="D3" s="168" t="s">
        <v>245</v>
      </c>
      <c r="E3" s="169">
        <v>120</v>
      </c>
      <c r="F3" s="169"/>
    </row>
    <row r="4" spans="1:6" ht="14.25">
      <c r="A4" s="167" t="s">
        <v>242</v>
      </c>
      <c r="B4" s="167" t="s">
        <v>246</v>
      </c>
      <c r="C4" s="167" t="s">
        <v>247</v>
      </c>
      <c r="D4" s="168" t="s">
        <v>248</v>
      </c>
      <c r="E4" s="169">
        <v>150</v>
      </c>
      <c r="F4" s="169"/>
    </row>
    <row r="5" spans="1:6" ht="14.25">
      <c r="A5" s="167" t="s">
        <v>242</v>
      </c>
      <c r="B5" s="167" t="s">
        <v>249</v>
      </c>
      <c r="C5" s="167" t="s">
        <v>250</v>
      </c>
      <c r="D5" s="168" t="s">
        <v>251</v>
      </c>
      <c r="E5" s="169"/>
      <c r="F5" s="169">
        <v>40</v>
      </c>
    </row>
    <row r="6" spans="1:6" ht="14.25">
      <c r="A6" s="167" t="s">
        <v>242</v>
      </c>
      <c r="B6" s="167" t="s">
        <v>252</v>
      </c>
      <c r="C6" s="167" t="s">
        <v>253</v>
      </c>
      <c r="D6" s="168" t="s">
        <v>254</v>
      </c>
      <c r="E6" s="169">
        <f>144-114</f>
        <v>30</v>
      </c>
      <c r="F6" s="169"/>
    </row>
    <row r="7" spans="1:6" ht="14.25">
      <c r="A7" s="167" t="s">
        <v>242</v>
      </c>
      <c r="B7" s="167" t="s">
        <v>255</v>
      </c>
      <c r="C7" s="167" t="s">
        <v>256</v>
      </c>
      <c r="D7" s="168" t="s">
        <v>257</v>
      </c>
      <c r="E7" s="169">
        <v>30</v>
      </c>
      <c r="F7" s="169"/>
    </row>
    <row r="8" spans="1:6" ht="14.25">
      <c r="A8" s="167" t="s">
        <v>242</v>
      </c>
      <c r="B8" s="167" t="s">
        <v>258</v>
      </c>
      <c r="C8" s="167" t="s">
        <v>259</v>
      </c>
      <c r="D8" s="168" t="s">
        <v>260</v>
      </c>
      <c r="E8" s="169">
        <v>82</v>
      </c>
      <c r="F8" s="169"/>
    </row>
    <row r="9" spans="1:6" ht="14.25">
      <c r="A9" s="167" t="s">
        <v>242</v>
      </c>
      <c r="B9" s="167" t="s">
        <v>261</v>
      </c>
      <c r="C9" s="167" t="s">
        <v>262</v>
      </c>
      <c r="D9" s="168" t="s">
        <v>263</v>
      </c>
      <c r="E9" s="169">
        <v>82</v>
      </c>
      <c r="F9" s="169"/>
    </row>
    <row r="10" spans="1:6" ht="14.25">
      <c r="A10" s="167" t="s">
        <v>242</v>
      </c>
      <c r="B10" s="167" t="s">
        <v>264</v>
      </c>
      <c r="C10" s="167" t="s">
        <v>265</v>
      </c>
      <c r="D10" s="168" t="s">
        <v>266</v>
      </c>
      <c r="E10" s="169"/>
      <c r="F10" s="169">
        <v>70</v>
      </c>
    </row>
    <row r="11" spans="1:6" ht="14.25">
      <c r="A11" s="167" t="s">
        <v>242</v>
      </c>
      <c r="B11" s="167" t="s">
        <v>267</v>
      </c>
      <c r="C11" s="167" t="s">
        <v>268</v>
      </c>
      <c r="D11" s="168" t="s">
        <v>269</v>
      </c>
      <c r="E11" s="169"/>
      <c r="F11" s="169">
        <v>85</v>
      </c>
    </row>
    <row r="12" spans="1:6" ht="14.25">
      <c r="A12" s="167" t="s">
        <v>242</v>
      </c>
      <c r="B12" s="167" t="s">
        <v>270</v>
      </c>
      <c r="C12" s="167" t="s">
        <v>271</v>
      </c>
      <c r="D12" s="168" t="s">
        <v>248</v>
      </c>
      <c r="E12" s="169"/>
      <c r="F12" s="169">
        <v>145</v>
      </c>
    </row>
    <row r="13" spans="1:6" ht="14.25">
      <c r="A13" s="167" t="s">
        <v>242</v>
      </c>
      <c r="B13" s="167" t="s">
        <v>272</v>
      </c>
      <c r="C13" s="167" t="s">
        <v>273</v>
      </c>
      <c r="D13" s="168" t="s">
        <v>251</v>
      </c>
      <c r="E13" s="169"/>
      <c r="F13" s="169">
        <v>65</v>
      </c>
    </row>
    <row r="14" spans="1:6" ht="14.25">
      <c r="A14" s="167" t="s">
        <v>242</v>
      </c>
      <c r="B14" s="167" t="s">
        <v>274</v>
      </c>
      <c r="C14" s="167" t="s">
        <v>274</v>
      </c>
      <c r="D14" s="168" t="s">
        <v>275</v>
      </c>
      <c r="E14" s="169"/>
      <c r="F14" s="169"/>
    </row>
    <row r="15" spans="1:6" ht="14.25">
      <c r="A15" s="167" t="s">
        <v>242</v>
      </c>
      <c r="B15" s="167" t="s">
        <v>276</v>
      </c>
      <c r="C15" s="167" t="s">
        <v>277</v>
      </c>
      <c r="D15" s="168" t="s">
        <v>275</v>
      </c>
      <c r="E15" s="169">
        <v>120</v>
      </c>
      <c r="F15" s="169"/>
    </row>
    <row r="16" spans="1:6" ht="14.25">
      <c r="A16" s="167" t="s">
        <v>242</v>
      </c>
      <c r="B16" s="167" t="s">
        <v>278</v>
      </c>
      <c r="C16" s="167" t="s">
        <v>279</v>
      </c>
      <c r="D16" s="168" t="s">
        <v>275</v>
      </c>
      <c r="E16" s="169">
        <v>150</v>
      </c>
      <c r="F16" s="169"/>
    </row>
    <row r="17" spans="1:6" ht="14.25">
      <c r="A17" s="167" t="s">
        <v>242</v>
      </c>
      <c r="B17" s="167" t="s">
        <v>280</v>
      </c>
      <c r="C17" s="167" t="s">
        <v>281</v>
      </c>
      <c r="D17" s="168" t="s">
        <v>275</v>
      </c>
      <c r="E17" s="170">
        <v>30</v>
      </c>
      <c r="F17" s="169"/>
    </row>
    <row r="18" spans="1:6" ht="14.25">
      <c r="A18" s="167"/>
      <c r="B18" s="167"/>
      <c r="C18" s="167"/>
      <c r="D18" s="168"/>
      <c r="E18" s="169"/>
      <c r="F18" s="169"/>
    </row>
    <row r="19" spans="1:6" ht="14.25">
      <c r="A19" s="167" t="s">
        <v>282</v>
      </c>
      <c r="B19" s="167" t="s">
        <v>283</v>
      </c>
      <c r="C19" s="167" t="s">
        <v>284</v>
      </c>
      <c r="D19" s="168" t="s">
        <v>285</v>
      </c>
      <c r="E19" s="169"/>
      <c r="F19" s="169">
        <v>100</v>
      </c>
    </row>
    <row r="20" spans="1:6" ht="14.25">
      <c r="A20" s="167" t="s">
        <v>282</v>
      </c>
      <c r="B20" s="167" t="s">
        <v>286</v>
      </c>
      <c r="C20" s="167" t="s">
        <v>287</v>
      </c>
      <c r="D20" s="168" t="s">
        <v>248</v>
      </c>
      <c r="E20" s="169"/>
      <c r="F20" s="169">
        <v>160</v>
      </c>
    </row>
    <row r="21" spans="1:6" ht="14.25">
      <c r="A21" s="167" t="s">
        <v>282</v>
      </c>
      <c r="B21" s="167" t="s">
        <v>288</v>
      </c>
      <c r="C21" s="167" t="s">
        <v>289</v>
      </c>
      <c r="D21" s="168" t="s">
        <v>251</v>
      </c>
      <c r="E21" s="169"/>
      <c r="F21" s="169">
        <v>60</v>
      </c>
    </row>
    <row r="22" spans="1:6" ht="13.5" customHeight="1">
      <c r="A22" s="167" t="s">
        <v>282</v>
      </c>
      <c r="B22" s="167" t="s">
        <v>290</v>
      </c>
      <c r="C22" s="167" t="s">
        <v>287</v>
      </c>
      <c r="D22" s="168" t="s">
        <v>291</v>
      </c>
      <c r="E22" s="169">
        <v>160</v>
      </c>
      <c r="F22" s="169"/>
    </row>
    <row r="23" spans="1:6" ht="14.25">
      <c r="A23" s="167" t="s">
        <v>282</v>
      </c>
      <c r="B23" s="167" t="s">
        <v>292</v>
      </c>
      <c r="C23" s="167" t="s">
        <v>284</v>
      </c>
      <c r="D23" s="168" t="s">
        <v>293</v>
      </c>
      <c r="E23" s="169">
        <v>100</v>
      </c>
      <c r="F23" s="169"/>
    </row>
    <row r="24" spans="1:6" ht="14.25">
      <c r="A24" s="167" t="s">
        <v>282</v>
      </c>
      <c r="B24" s="167" t="s">
        <v>294</v>
      </c>
      <c r="C24" s="167" t="s">
        <v>289</v>
      </c>
      <c r="D24" s="168" t="s">
        <v>295</v>
      </c>
      <c r="E24" s="169">
        <v>60</v>
      </c>
      <c r="F24" s="169"/>
    </row>
    <row r="25" spans="1:6" ht="14.25">
      <c r="A25" s="167" t="s">
        <v>282</v>
      </c>
      <c r="B25" s="171" t="s">
        <v>296</v>
      </c>
      <c r="C25" s="167" t="s">
        <v>297</v>
      </c>
      <c r="D25" s="168" t="s">
        <v>298</v>
      </c>
      <c r="E25" s="169">
        <v>120</v>
      </c>
      <c r="F25" s="169"/>
    </row>
    <row r="26" spans="1:6" ht="14.25">
      <c r="A26" s="167" t="s">
        <v>282</v>
      </c>
      <c r="B26" s="171"/>
      <c r="C26" s="167" t="s">
        <v>299</v>
      </c>
      <c r="D26" s="168" t="s">
        <v>300</v>
      </c>
      <c r="E26" s="169">
        <v>120</v>
      </c>
      <c r="F26" s="169"/>
    </row>
    <row r="27" spans="1:6" ht="15" customHeight="1">
      <c r="A27" s="167" t="s">
        <v>282</v>
      </c>
      <c r="B27" s="171" t="s">
        <v>301</v>
      </c>
      <c r="C27" s="167" t="s">
        <v>297</v>
      </c>
      <c r="D27" s="168" t="s">
        <v>302</v>
      </c>
      <c r="E27" s="169">
        <v>120</v>
      </c>
      <c r="F27" s="169"/>
    </row>
    <row r="28" spans="1:6" ht="14.25">
      <c r="A28" s="167" t="s">
        <v>282</v>
      </c>
      <c r="B28" s="171"/>
      <c r="C28" s="167" t="s">
        <v>299</v>
      </c>
      <c r="D28" s="168" t="s">
        <v>303</v>
      </c>
      <c r="E28" s="169">
        <v>120</v>
      </c>
      <c r="F28" s="169"/>
    </row>
    <row r="29" spans="1:6" ht="15" customHeight="1">
      <c r="A29" s="167" t="s">
        <v>282</v>
      </c>
      <c r="B29" s="171" t="s">
        <v>304</v>
      </c>
      <c r="C29" s="167" t="s">
        <v>297</v>
      </c>
      <c r="D29" s="168" t="s">
        <v>305</v>
      </c>
      <c r="E29" s="169">
        <v>120</v>
      </c>
      <c r="F29" s="169"/>
    </row>
    <row r="30" spans="1:6" ht="14.25">
      <c r="A30" s="167" t="s">
        <v>282</v>
      </c>
      <c r="B30" s="171"/>
      <c r="C30" s="167" t="s">
        <v>299</v>
      </c>
      <c r="D30" s="168" t="s">
        <v>306</v>
      </c>
      <c r="E30" s="169">
        <v>120</v>
      </c>
      <c r="F30" s="169"/>
    </row>
    <row r="31" spans="1:6" ht="14.25">
      <c r="A31" s="167" t="s">
        <v>282</v>
      </c>
      <c r="B31" s="167" t="s">
        <v>307</v>
      </c>
      <c r="C31" s="167" t="s">
        <v>308</v>
      </c>
      <c r="D31" s="168" t="s">
        <v>260</v>
      </c>
      <c r="E31" s="169">
        <v>82</v>
      </c>
      <c r="F31" s="169"/>
    </row>
    <row r="32" spans="1:6" ht="14.25">
      <c r="A32" s="167" t="s">
        <v>282</v>
      </c>
      <c r="B32" s="167" t="s">
        <v>309</v>
      </c>
      <c r="C32" s="167" t="s">
        <v>310</v>
      </c>
      <c r="D32" s="168" t="s">
        <v>263</v>
      </c>
      <c r="E32" s="169">
        <v>82</v>
      </c>
      <c r="F32" s="169"/>
    </row>
    <row r="33" spans="1:6" ht="14.25">
      <c r="A33" s="167" t="s">
        <v>282</v>
      </c>
      <c r="B33" s="167" t="s">
        <v>264</v>
      </c>
      <c r="C33" s="167" t="s">
        <v>311</v>
      </c>
      <c r="D33" s="168" t="s">
        <v>266</v>
      </c>
      <c r="E33" s="169"/>
      <c r="F33" s="169">
        <v>70</v>
      </c>
    </row>
    <row r="34" spans="1:6" ht="14.25">
      <c r="A34" s="167" t="s">
        <v>282</v>
      </c>
      <c r="B34" s="167" t="s">
        <v>267</v>
      </c>
      <c r="C34" s="167" t="s">
        <v>312</v>
      </c>
      <c r="D34" s="168" t="s">
        <v>269</v>
      </c>
      <c r="E34" s="169"/>
      <c r="F34" s="169">
        <v>85</v>
      </c>
    </row>
    <row r="35" spans="1:6" ht="14.25">
      <c r="A35" s="167" t="s">
        <v>282</v>
      </c>
      <c r="B35" s="167" t="s">
        <v>270</v>
      </c>
      <c r="C35" s="167" t="s">
        <v>313</v>
      </c>
      <c r="D35" s="168" t="s">
        <v>248</v>
      </c>
      <c r="E35" s="169"/>
      <c r="F35" s="169">
        <v>145</v>
      </c>
    </row>
    <row r="36" spans="1:6" ht="14.25">
      <c r="A36" s="167" t="s">
        <v>282</v>
      </c>
      <c r="B36" s="167" t="s">
        <v>272</v>
      </c>
      <c r="C36" s="167" t="s">
        <v>314</v>
      </c>
      <c r="D36" s="168" t="s">
        <v>251</v>
      </c>
      <c r="E36" s="169"/>
      <c r="F36" s="169">
        <v>65</v>
      </c>
    </row>
    <row r="37" spans="1:6" ht="14.25">
      <c r="A37" s="167" t="s">
        <v>282</v>
      </c>
      <c r="B37" s="171" t="s">
        <v>315</v>
      </c>
      <c r="C37" s="167" t="s">
        <v>316</v>
      </c>
      <c r="D37" s="168" t="s">
        <v>317</v>
      </c>
      <c r="E37" s="172">
        <v>150</v>
      </c>
      <c r="F37" s="169"/>
    </row>
    <row r="38" spans="1:6" ht="14.25">
      <c r="A38" s="167" t="s">
        <v>282</v>
      </c>
      <c r="B38" s="171"/>
      <c r="C38" s="167" t="s">
        <v>318</v>
      </c>
      <c r="D38" s="168"/>
      <c r="E38" s="173"/>
      <c r="F38" s="169"/>
    </row>
    <row r="39" spans="1:6" ht="14.25">
      <c r="A39" s="167" t="s">
        <v>282</v>
      </c>
      <c r="B39" s="167" t="s">
        <v>319</v>
      </c>
      <c r="C39" s="167" t="s">
        <v>319</v>
      </c>
      <c r="D39" s="168" t="s">
        <v>275</v>
      </c>
      <c r="E39" s="169"/>
      <c r="F39" s="169"/>
    </row>
    <row r="40" spans="1:6" ht="14.25">
      <c r="A40" s="167" t="s">
        <v>282</v>
      </c>
      <c r="B40" s="167" t="s">
        <v>320</v>
      </c>
      <c r="C40" s="167" t="s">
        <v>321</v>
      </c>
      <c r="D40" s="168" t="s">
        <v>275</v>
      </c>
      <c r="E40" s="169">
        <v>150</v>
      </c>
      <c r="F40" s="169"/>
    </row>
    <row r="41" spans="1:3" ht="14.25">
      <c r="A41" s="167"/>
      <c r="B41" s="167"/>
      <c r="C41" s="167"/>
    </row>
    <row r="42" spans="1:6" ht="14.25">
      <c r="A42" s="167" t="s">
        <v>322</v>
      </c>
      <c r="B42" s="167" t="s">
        <v>323</v>
      </c>
      <c r="C42" s="167" t="s">
        <v>324</v>
      </c>
      <c r="D42" s="168" t="s">
        <v>325</v>
      </c>
      <c r="E42" s="169">
        <v>120</v>
      </c>
      <c r="F42" s="169"/>
    </row>
    <row r="43" spans="1:6" ht="14.25">
      <c r="A43" s="167" t="s">
        <v>322</v>
      </c>
      <c r="B43" s="167" t="s">
        <v>326</v>
      </c>
      <c r="C43" s="167" t="s">
        <v>327</v>
      </c>
      <c r="D43" s="168" t="s">
        <v>325</v>
      </c>
      <c r="E43" s="169">
        <v>150</v>
      </c>
      <c r="F43" s="169"/>
    </row>
    <row r="44" spans="1:6" ht="14.25">
      <c r="A44" s="167" t="s">
        <v>322</v>
      </c>
      <c r="B44" s="167" t="s">
        <v>328</v>
      </c>
      <c r="C44" s="167" t="s">
        <v>329</v>
      </c>
      <c r="D44" s="168" t="s">
        <v>325</v>
      </c>
      <c r="E44" s="169">
        <v>120</v>
      </c>
      <c r="F44" s="169"/>
    </row>
    <row r="45" spans="1:6" ht="14.25">
      <c r="A45" s="167" t="s">
        <v>322</v>
      </c>
      <c r="B45" s="167" t="s">
        <v>330</v>
      </c>
      <c r="C45" s="167" t="s">
        <v>331</v>
      </c>
      <c r="D45" s="168" t="s">
        <v>325</v>
      </c>
      <c r="E45" s="169">
        <v>120</v>
      </c>
      <c r="F45" s="169"/>
    </row>
    <row r="46" spans="1:6" ht="14.25">
      <c r="A46" s="167"/>
      <c r="B46" s="167"/>
      <c r="C46" s="167"/>
      <c r="D46" s="168"/>
      <c r="E46" s="169"/>
      <c r="F46" s="169"/>
    </row>
    <row r="47" spans="1:6" ht="14.25">
      <c r="A47" s="167" t="s">
        <v>332</v>
      </c>
      <c r="B47" s="167" t="s">
        <v>333</v>
      </c>
      <c r="C47" s="167" t="s">
        <v>334</v>
      </c>
      <c r="D47" s="168" t="s">
        <v>325</v>
      </c>
      <c r="E47" s="169">
        <v>120</v>
      </c>
      <c r="F47" s="169"/>
    </row>
    <row r="48" spans="1:6" ht="14.25">
      <c r="A48" s="167" t="s">
        <v>332</v>
      </c>
      <c r="B48" s="167" t="s">
        <v>335</v>
      </c>
      <c r="C48" s="167" t="s">
        <v>336</v>
      </c>
      <c r="D48" s="168" t="s">
        <v>325</v>
      </c>
      <c r="E48" s="169">
        <v>150</v>
      </c>
      <c r="F48" s="169"/>
    </row>
  </sheetData>
  <sheetProtection/>
  <mergeCells count="10">
    <mergeCell ref="B27:B28"/>
    <mergeCell ref="B29:B30"/>
    <mergeCell ref="B37:B38"/>
    <mergeCell ref="E37:E38"/>
    <mergeCell ref="A1:A2"/>
    <mergeCell ref="B1:B2"/>
    <mergeCell ref="C1:C2"/>
    <mergeCell ref="D1:D2"/>
    <mergeCell ref="E1:F1"/>
    <mergeCell ref="B25:B2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6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32.7109375" style="1" customWidth="1"/>
    <col min="2" max="2" width="7.7109375" style="1" customWidth="1"/>
    <col min="3" max="3" width="8.00390625" style="1" customWidth="1"/>
    <col min="4" max="4" width="8.140625" style="1" customWidth="1"/>
    <col min="5" max="5" width="9.57421875" style="1" customWidth="1"/>
    <col min="6" max="6" width="7.8515625" style="1" customWidth="1"/>
    <col min="7" max="7" width="8.421875" style="1" customWidth="1"/>
    <col min="8" max="8" width="17.28125" style="1" customWidth="1"/>
    <col min="9" max="16384" width="9.140625" style="1" customWidth="1"/>
  </cols>
  <sheetData>
    <row r="1" spans="1:8" ht="9.75">
      <c r="A1" s="157" t="s">
        <v>0</v>
      </c>
      <c r="B1" s="158"/>
      <c r="C1" s="158"/>
      <c r="D1" s="158"/>
      <c r="E1" s="158"/>
      <c r="F1" s="158"/>
      <c r="G1" s="158"/>
      <c r="H1" s="159"/>
    </row>
    <row r="2" spans="1:8" ht="9.75">
      <c r="A2" s="143" t="s">
        <v>1</v>
      </c>
      <c r="B2" s="144"/>
      <c r="C2" s="144"/>
      <c r="D2" s="144"/>
      <c r="E2" s="144"/>
      <c r="F2" s="144"/>
      <c r="G2" s="144"/>
      <c r="H2" s="148"/>
    </row>
    <row r="3" spans="1:8" ht="9.75">
      <c r="A3" s="147" t="s">
        <v>2</v>
      </c>
      <c r="B3" s="143" t="s">
        <v>3</v>
      </c>
      <c r="C3" s="144"/>
      <c r="D3" s="144"/>
      <c r="E3" s="144"/>
      <c r="F3" s="148"/>
      <c r="G3" s="147" t="s">
        <v>4</v>
      </c>
      <c r="H3" s="147" t="s">
        <v>5</v>
      </c>
    </row>
    <row r="4" spans="1:8" ht="15" customHeight="1">
      <c r="A4" s="150"/>
      <c r="B4" s="3" t="s">
        <v>6</v>
      </c>
      <c r="C4" s="2" t="s">
        <v>7</v>
      </c>
      <c r="D4" s="2" t="s">
        <v>8</v>
      </c>
      <c r="E4" s="2" t="s">
        <v>9</v>
      </c>
      <c r="F4" s="2" t="s">
        <v>10</v>
      </c>
      <c r="G4" s="150"/>
      <c r="H4" s="150"/>
    </row>
    <row r="5" spans="1:8" ht="9.75">
      <c r="A5" s="142" t="s">
        <v>11</v>
      </c>
      <c r="B5" s="142"/>
      <c r="C5" s="147"/>
      <c r="D5" s="147"/>
      <c r="E5" s="147"/>
      <c r="F5" s="147"/>
      <c r="G5" s="142"/>
      <c r="H5" s="142"/>
    </row>
    <row r="6" spans="1:8" ht="14.25" customHeight="1">
      <c r="A6" s="5" t="s">
        <v>12</v>
      </c>
      <c r="B6" s="6">
        <v>155</v>
      </c>
      <c r="C6" s="7">
        <v>6.44</v>
      </c>
      <c r="D6" s="7">
        <v>7.4</v>
      </c>
      <c r="E6" s="7">
        <v>33.26</v>
      </c>
      <c r="F6" s="7">
        <v>225.8</v>
      </c>
      <c r="G6" s="8" t="s">
        <v>13</v>
      </c>
      <c r="H6" s="9" t="s">
        <v>14</v>
      </c>
    </row>
    <row r="7" spans="1:8" ht="12.75" customHeight="1">
      <c r="A7" s="10" t="s">
        <v>15</v>
      </c>
      <c r="B7" s="11">
        <v>20</v>
      </c>
      <c r="C7" s="12">
        <v>4.64</v>
      </c>
      <c r="D7" s="12">
        <v>5.9</v>
      </c>
      <c r="E7" s="12">
        <v>0</v>
      </c>
      <c r="F7" s="12">
        <v>72</v>
      </c>
      <c r="G7" s="13" t="s">
        <v>16</v>
      </c>
      <c r="H7" s="14" t="s">
        <v>17</v>
      </c>
    </row>
    <row r="8" spans="1:8" ht="12.75" customHeight="1">
      <c r="A8" s="15" t="s">
        <v>18</v>
      </c>
      <c r="B8" s="16">
        <v>90</v>
      </c>
      <c r="C8" s="16">
        <v>0.45</v>
      </c>
      <c r="D8" s="16">
        <v>1.08</v>
      </c>
      <c r="E8" s="16">
        <v>12.6</v>
      </c>
      <c r="F8" s="16">
        <v>63</v>
      </c>
      <c r="G8" s="16"/>
      <c r="H8" s="15"/>
    </row>
    <row r="9" spans="1:8" ht="9.75">
      <c r="A9" s="17" t="s">
        <v>19</v>
      </c>
      <c r="B9" s="18">
        <v>30</v>
      </c>
      <c r="C9" s="18">
        <v>2.25</v>
      </c>
      <c r="D9" s="18">
        <v>0.9</v>
      </c>
      <c r="E9" s="18">
        <v>15.6</v>
      </c>
      <c r="F9" s="19">
        <v>79.5</v>
      </c>
      <c r="G9" s="19" t="s">
        <v>20</v>
      </c>
      <c r="H9" s="20" t="s">
        <v>21</v>
      </c>
    </row>
    <row r="10" spans="1:8" ht="12.75" customHeight="1">
      <c r="A10" s="21" t="s">
        <v>22</v>
      </c>
      <c r="B10" s="12">
        <v>215</v>
      </c>
      <c r="C10" s="12">
        <v>0.07</v>
      </c>
      <c r="D10" s="12">
        <v>0.02</v>
      </c>
      <c r="E10" s="12">
        <v>15</v>
      </c>
      <c r="F10" s="12">
        <v>60</v>
      </c>
      <c r="G10" s="12" t="s">
        <v>23</v>
      </c>
      <c r="H10" s="22" t="s">
        <v>24</v>
      </c>
    </row>
    <row r="11" spans="1:8" ht="18" customHeight="1">
      <c r="A11" s="23" t="s">
        <v>25</v>
      </c>
      <c r="B11" s="4">
        <f>SUM(B6:B10)</f>
        <v>510</v>
      </c>
      <c r="C11" s="24">
        <f>SUM(C6:C10)</f>
        <v>13.85</v>
      </c>
      <c r="D11" s="24">
        <f>SUM(D6:D10)</f>
        <v>15.3</v>
      </c>
      <c r="E11" s="24">
        <f>SUM(E6:E10)</f>
        <v>76.46000000000001</v>
      </c>
      <c r="F11" s="24">
        <f>SUM(F6:F10)</f>
        <v>500.3</v>
      </c>
      <c r="G11" s="4"/>
      <c r="H11" s="14"/>
    </row>
    <row r="12" spans="1:8" ht="9.75">
      <c r="A12" s="143" t="s">
        <v>26</v>
      </c>
      <c r="B12" s="145"/>
      <c r="C12" s="145"/>
      <c r="D12" s="145"/>
      <c r="E12" s="145"/>
      <c r="F12" s="145"/>
      <c r="G12" s="144"/>
      <c r="H12" s="148"/>
    </row>
    <row r="13" spans="1:8" ht="13.5" customHeight="1">
      <c r="A13" s="14" t="s">
        <v>27</v>
      </c>
      <c r="B13" s="11">
        <v>200</v>
      </c>
      <c r="C13" s="13">
        <v>1.62</v>
      </c>
      <c r="D13" s="13">
        <v>2.19</v>
      </c>
      <c r="E13" s="13">
        <v>12.81</v>
      </c>
      <c r="F13" s="13">
        <v>77.13</v>
      </c>
      <c r="G13" s="25" t="s">
        <v>28</v>
      </c>
      <c r="H13" s="21" t="s">
        <v>29</v>
      </c>
    </row>
    <row r="14" spans="1:8" ht="12.75" customHeight="1">
      <c r="A14" s="5" t="s">
        <v>30</v>
      </c>
      <c r="B14" s="6">
        <v>90</v>
      </c>
      <c r="C14" s="18">
        <v>19.87</v>
      </c>
      <c r="D14" s="18">
        <v>16.72</v>
      </c>
      <c r="E14" s="18">
        <v>0</v>
      </c>
      <c r="F14" s="18">
        <v>230.4</v>
      </c>
      <c r="G14" s="19" t="s">
        <v>31</v>
      </c>
      <c r="H14" s="26" t="s">
        <v>32</v>
      </c>
    </row>
    <row r="15" spans="1:8" ht="13.5" customHeight="1">
      <c r="A15" s="14" t="s">
        <v>33</v>
      </c>
      <c r="B15" s="27">
        <v>150</v>
      </c>
      <c r="C15" s="28">
        <v>3.44</v>
      </c>
      <c r="D15" s="28">
        <v>13.15</v>
      </c>
      <c r="E15" s="28">
        <v>27.92</v>
      </c>
      <c r="F15" s="28">
        <v>243.75</v>
      </c>
      <c r="G15" s="19" t="s">
        <v>34</v>
      </c>
      <c r="H15" s="21" t="s">
        <v>35</v>
      </c>
    </row>
    <row r="16" spans="1:8" ht="23.25" customHeight="1">
      <c r="A16" s="29" t="s">
        <v>36</v>
      </c>
      <c r="B16" s="6">
        <v>60</v>
      </c>
      <c r="C16" s="7">
        <v>1.32</v>
      </c>
      <c r="D16" s="7">
        <v>0.06</v>
      </c>
      <c r="E16" s="7">
        <v>3.78</v>
      </c>
      <c r="F16" s="7">
        <v>21</v>
      </c>
      <c r="G16" s="30">
        <v>302</v>
      </c>
      <c r="H16" s="31" t="s">
        <v>37</v>
      </c>
    </row>
    <row r="17" spans="1:8" ht="9.75">
      <c r="A17" s="14" t="s">
        <v>38</v>
      </c>
      <c r="B17" s="12">
        <v>200</v>
      </c>
      <c r="C17" s="32">
        <v>0.15</v>
      </c>
      <c r="D17" s="32">
        <v>0.06</v>
      </c>
      <c r="E17" s="32">
        <v>20.65</v>
      </c>
      <c r="F17" s="32">
        <v>82.9</v>
      </c>
      <c r="G17" s="13" t="s">
        <v>39</v>
      </c>
      <c r="H17" s="21" t="s">
        <v>40</v>
      </c>
    </row>
    <row r="18" spans="1:8" ht="9.75">
      <c r="A18" s="33" t="s">
        <v>41</v>
      </c>
      <c r="B18" s="13">
        <v>20</v>
      </c>
      <c r="C18" s="18">
        <v>1.3</v>
      </c>
      <c r="D18" s="18">
        <v>0.2</v>
      </c>
      <c r="E18" s="18">
        <v>8.6</v>
      </c>
      <c r="F18" s="18">
        <v>43</v>
      </c>
      <c r="G18" s="34">
        <v>11</v>
      </c>
      <c r="H18" s="35" t="s">
        <v>42</v>
      </c>
    </row>
    <row r="19" spans="1:8" ht="9.75">
      <c r="A19" s="33" t="s">
        <v>43</v>
      </c>
      <c r="B19" s="36">
        <v>40</v>
      </c>
      <c r="C19" s="13">
        <v>3.2</v>
      </c>
      <c r="D19" s="13">
        <v>0.4</v>
      </c>
      <c r="E19" s="13">
        <v>20.4</v>
      </c>
      <c r="F19" s="13">
        <v>100</v>
      </c>
      <c r="G19" s="11" t="s">
        <v>44</v>
      </c>
      <c r="H19" s="21" t="s">
        <v>45</v>
      </c>
    </row>
    <row r="20" spans="1:8" ht="9.75">
      <c r="A20" s="23" t="s">
        <v>25</v>
      </c>
      <c r="B20" s="4">
        <f>SUM(B13:B19)</f>
        <v>760</v>
      </c>
      <c r="C20" s="37">
        <f>SUM(C13:C19)</f>
        <v>30.900000000000002</v>
      </c>
      <c r="D20" s="37">
        <f>SUM(D13:D19)</f>
        <v>32.78000000000001</v>
      </c>
      <c r="E20" s="37">
        <f>SUM(E13:E19)</f>
        <v>94.16</v>
      </c>
      <c r="F20" s="37">
        <f>SUM(F13:F19)</f>
        <v>798.18</v>
      </c>
      <c r="G20" s="4"/>
      <c r="H20" s="14"/>
    </row>
    <row r="21" spans="1:8" ht="9.75">
      <c r="A21" s="23" t="s">
        <v>46</v>
      </c>
      <c r="B21" s="4">
        <f>SUM(B11,B20)</f>
        <v>1270</v>
      </c>
      <c r="C21" s="4">
        <f>SUM(C11,C20)</f>
        <v>44.75</v>
      </c>
      <c r="D21" s="4">
        <f>SUM(D11,D20)</f>
        <v>48.08000000000001</v>
      </c>
      <c r="E21" s="4">
        <f>SUM(E11,E20)</f>
        <v>170.62</v>
      </c>
      <c r="F21" s="4">
        <f>SUM(F11,F20)</f>
        <v>1298.48</v>
      </c>
      <c r="G21" s="4"/>
      <c r="H21" s="14"/>
    </row>
    <row r="22" spans="1:8" ht="9.75">
      <c r="A22" s="151" t="s">
        <v>47</v>
      </c>
      <c r="B22" s="144"/>
      <c r="C22" s="144"/>
      <c r="D22" s="144"/>
      <c r="E22" s="144"/>
      <c r="F22" s="144"/>
      <c r="G22" s="145"/>
      <c r="H22" s="146"/>
    </row>
    <row r="23" spans="1:8" ht="9.75">
      <c r="A23" s="147" t="s">
        <v>2</v>
      </c>
      <c r="B23" s="143" t="s">
        <v>3</v>
      </c>
      <c r="C23" s="144"/>
      <c r="D23" s="144"/>
      <c r="E23" s="144"/>
      <c r="F23" s="144"/>
      <c r="G23" s="147" t="s">
        <v>4</v>
      </c>
      <c r="H23" s="147" t="s">
        <v>5</v>
      </c>
    </row>
    <row r="24" spans="1:13" ht="12.75" customHeight="1">
      <c r="A24" s="150"/>
      <c r="B24" s="3" t="s">
        <v>6</v>
      </c>
      <c r="C24" s="2" t="s">
        <v>7</v>
      </c>
      <c r="D24" s="2" t="s">
        <v>8</v>
      </c>
      <c r="E24" s="2" t="s">
        <v>9</v>
      </c>
      <c r="F24" s="2" t="s">
        <v>10</v>
      </c>
      <c r="G24" s="150"/>
      <c r="H24" s="150"/>
      <c r="M24" s="1" t="s">
        <v>48</v>
      </c>
    </row>
    <row r="25" spans="1:8" ht="9.75">
      <c r="A25" s="142" t="s">
        <v>11</v>
      </c>
      <c r="B25" s="142"/>
      <c r="C25" s="142"/>
      <c r="D25" s="142"/>
      <c r="E25" s="142"/>
      <c r="F25" s="142"/>
      <c r="G25" s="142"/>
      <c r="H25" s="142"/>
    </row>
    <row r="26" spans="1:8" ht="9.75">
      <c r="A26" s="15" t="s">
        <v>49</v>
      </c>
      <c r="B26" s="38">
        <v>90</v>
      </c>
      <c r="C26" s="18">
        <v>14.68</v>
      </c>
      <c r="D26" s="18">
        <v>8.58</v>
      </c>
      <c r="E26" s="18">
        <v>11.03</v>
      </c>
      <c r="F26" s="18">
        <v>180.7</v>
      </c>
      <c r="G26" s="39" t="s">
        <v>50</v>
      </c>
      <c r="H26" s="31" t="s">
        <v>51</v>
      </c>
    </row>
    <row r="27" spans="1:8" ht="9.75">
      <c r="A27" s="40" t="s">
        <v>52</v>
      </c>
      <c r="B27" s="41">
        <v>100</v>
      </c>
      <c r="C27" s="18">
        <v>5.7</v>
      </c>
      <c r="D27" s="18">
        <f>6.09/1.5</f>
        <v>4.06</v>
      </c>
      <c r="E27" s="18">
        <f>38.64/1.5</f>
        <v>25.76</v>
      </c>
      <c r="F27" s="18">
        <f>243.75/1.5</f>
        <v>162.5</v>
      </c>
      <c r="G27" s="42" t="s">
        <v>53</v>
      </c>
      <c r="H27" s="43" t="s">
        <v>54</v>
      </c>
    </row>
    <row r="28" spans="1:8" ht="9.75">
      <c r="A28" s="33" t="s">
        <v>55</v>
      </c>
      <c r="B28" s="36">
        <v>20</v>
      </c>
      <c r="C28" s="13">
        <f>3.2/2</f>
        <v>1.6</v>
      </c>
      <c r="D28" s="13">
        <f>0.4/2</f>
        <v>0.2</v>
      </c>
      <c r="E28" s="13">
        <f>20.4/2</f>
        <v>10.2</v>
      </c>
      <c r="F28" s="13">
        <v>50</v>
      </c>
      <c r="G28" s="11" t="s">
        <v>44</v>
      </c>
      <c r="H28" s="21" t="s">
        <v>45</v>
      </c>
    </row>
    <row r="29" spans="1:8" ht="9.75">
      <c r="A29" s="14" t="s">
        <v>56</v>
      </c>
      <c r="B29" s="36">
        <v>100</v>
      </c>
      <c r="C29" s="13">
        <v>0.4</v>
      </c>
      <c r="D29" s="13">
        <v>0.4</v>
      </c>
      <c r="E29" s="13">
        <f>19.6/2</f>
        <v>9.8</v>
      </c>
      <c r="F29" s="13">
        <f>94/2</f>
        <v>47</v>
      </c>
      <c r="G29" s="19" t="s">
        <v>57</v>
      </c>
      <c r="H29" s="14" t="s">
        <v>58</v>
      </c>
    </row>
    <row r="30" spans="1:8" ht="9.75">
      <c r="A30" s="44" t="s">
        <v>59</v>
      </c>
      <c r="B30" s="13">
        <v>222</v>
      </c>
      <c r="C30" s="11">
        <v>0.13</v>
      </c>
      <c r="D30" s="11">
        <v>0.02</v>
      </c>
      <c r="E30" s="11">
        <v>15.2</v>
      </c>
      <c r="F30" s="11">
        <v>62</v>
      </c>
      <c r="G30" s="12" t="s">
        <v>60</v>
      </c>
      <c r="H30" s="45" t="s">
        <v>61</v>
      </c>
    </row>
    <row r="31" spans="1:8" ht="9.75">
      <c r="A31" s="23" t="s">
        <v>25</v>
      </c>
      <c r="B31" s="4">
        <f>SUM(B26:B30)</f>
        <v>532</v>
      </c>
      <c r="C31" s="24">
        <f>SUM(C26:C30)</f>
        <v>22.509999999999998</v>
      </c>
      <c r="D31" s="24">
        <f>SUM(D26:D30)</f>
        <v>13.26</v>
      </c>
      <c r="E31" s="24">
        <f>SUM(E26:E30)</f>
        <v>71.99</v>
      </c>
      <c r="F31" s="24">
        <f>SUM(F26:F30)</f>
        <v>502.2</v>
      </c>
      <c r="G31" s="4"/>
      <c r="H31" s="14"/>
    </row>
    <row r="32" spans="1:8" ht="9.75">
      <c r="A32" s="143" t="s">
        <v>26</v>
      </c>
      <c r="B32" s="145"/>
      <c r="C32" s="145"/>
      <c r="D32" s="145"/>
      <c r="E32" s="145"/>
      <c r="F32" s="145"/>
      <c r="G32" s="144"/>
      <c r="H32" s="148"/>
    </row>
    <row r="33" spans="1:8" ht="12" customHeight="1">
      <c r="A33" s="14" t="s">
        <v>62</v>
      </c>
      <c r="B33" s="36">
        <v>200</v>
      </c>
      <c r="C33" s="7">
        <v>1.53</v>
      </c>
      <c r="D33" s="7">
        <v>5.1</v>
      </c>
      <c r="E33" s="7">
        <v>8</v>
      </c>
      <c r="F33" s="7">
        <v>83.9</v>
      </c>
      <c r="G33" s="8" t="s">
        <v>63</v>
      </c>
      <c r="H33" s="21" t="s">
        <v>64</v>
      </c>
    </row>
    <row r="34" spans="1:8" ht="9.75">
      <c r="A34" s="33" t="s">
        <v>65</v>
      </c>
      <c r="B34" s="36">
        <v>90</v>
      </c>
      <c r="C34" s="32">
        <v>11.52</v>
      </c>
      <c r="D34" s="32">
        <v>13</v>
      </c>
      <c r="E34" s="32">
        <v>4.05</v>
      </c>
      <c r="F34" s="32">
        <v>189.6</v>
      </c>
      <c r="G34" s="19" t="s">
        <v>66</v>
      </c>
      <c r="H34" s="14" t="s">
        <v>67</v>
      </c>
    </row>
    <row r="35" spans="1:8" ht="9.75">
      <c r="A35" s="14" t="s">
        <v>68</v>
      </c>
      <c r="B35" s="46">
        <v>150</v>
      </c>
      <c r="C35" s="47">
        <v>5.52</v>
      </c>
      <c r="D35" s="47">
        <v>4.51</v>
      </c>
      <c r="E35" s="47">
        <v>26.45</v>
      </c>
      <c r="F35" s="47">
        <v>168.45</v>
      </c>
      <c r="G35" s="19" t="s">
        <v>69</v>
      </c>
      <c r="H35" s="14" t="s">
        <v>70</v>
      </c>
    </row>
    <row r="36" spans="1:8" ht="9.75">
      <c r="A36" s="44" t="s">
        <v>71</v>
      </c>
      <c r="B36" s="11">
        <v>200</v>
      </c>
      <c r="C36" s="13">
        <v>0.1</v>
      </c>
      <c r="D36" s="13">
        <v>0.1</v>
      </c>
      <c r="E36" s="13">
        <v>15.9</v>
      </c>
      <c r="F36" s="13">
        <v>65</v>
      </c>
      <c r="G36" s="48">
        <v>492</v>
      </c>
      <c r="H36" s="21" t="s">
        <v>72</v>
      </c>
    </row>
    <row r="37" spans="1:8" ht="9.75">
      <c r="A37" s="14" t="s">
        <v>56</v>
      </c>
      <c r="B37" s="36">
        <v>100</v>
      </c>
      <c r="C37" s="13">
        <v>0.4</v>
      </c>
      <c r="D37" s="13">
        <v>0.4</v>
      </c>
      <c r="E37" s="13">
        <f>19.6/2</f>
        <v>9.8</v>
      </c>
      <c r="F37" s="13">
        <f>94/2</f>
        <v>47</v>
      </c>
      <c r="G37" s="19" t="s">
        <v>57</v>
      </c>
      <c r="H37" s="14" t="s">
        <v>58</v>
      </c>
    </row>
    <row r="38" spans="1:8" s="54" customFormat="1" ht="9.75">
      <c r="A38" s="49" t="s">
        <v>41</v>
      </c>
      <c r="B38" s="50">
        <v>40</v>
      </c>
      <c r="C38" s="51">
        <v>2.6</v>
      </c>
      <c r="D38" s="51">
        <v>0.4</v>
      </c>
      <c r="E38" s="51">
        <v>17.2</v>
      </c>
      <c r="F38" s="51">
        <v>85</v>
      </c>
      <c r="G38" s="52" t="s">
        <v>44</v>
      </c>
      <c r="H38" s="53" t="s">
        <v>42</v>
      </c>
    </row>
    <row r="39" spans="1:8" ht="9.75">
      <c r="A39" s="33" t="s">
        <v>43</v>
      </c>
      <c r="B39" s="36">
        <v>40</v>
      </c>
      <c r="C39" s="13">
        <v>3.2</v>
      </c>
      <c r="D39" s="13">
        <v>0.4</v>
      </c>
      <c r="E39" s="13">
        <v>20.4</v>
      </c>
      <c r="F39" s="13">
        <v>100</v>
      </c>
      <c r="G39" s="11" t="s">
        <v>44</v>
      </c>
      <c r="H39" s="21" t="s">
        <v>45</v>
      </c>
    </row>
    <row r="40" spans="1:8" ht="9.75">
      <c r="A40" s="23" t="s">
        <v>25</v>
      </c>
      <c r="B40" s="4">
        <f>SUM(B33:B39)</f>
        <v>820</v>
      </c>
      <c r="C40" s="24">
        <f>SUM(C33:C39)</f>
        <v>24.87</v>
      </c>
      <c r="D40" s="24">
        <f>SUM(D33:D39)</f>
        <v>23.909999999999997</v>
      </c>
      <c r="E40" s="24">
        <f>SUM(E33:E39)</f>
        <v>101.80000000000001</v>
      </c>
      <c r="F40" s="24">
        <f>SUM(F33:F39)</f>
        <v>738.95</v>
      </c>
      <c r="G40" s="4"/>
      <c r="H40" s="14"/>
    </row>
    <row r="41" spans="1:8" ht="9.75">
      <c r="A41" s="23" t="s">
        <v>46</v>
      </c>
      <c r="B41" s="4">
        <f>SUM(B31,B40)</f>
        <v>1352</v>
      </c>
      <c r="C41" s="4">
        <f>SUM(C31,C40)</f>
        <v>47.379999999999995</v>
      </c>
      <c r="D41" s="4">
        <f>SUM(D31,D40)</f>
        <v>37.169999999999995</v>
      </c>
      <c r="E41" s="4">
        <f>SUM(E31,E40)</f>
        <v>173.79000000000002</v>
      </c>
      <c r="F41" s="4">
        <f>SUM(F31,F40)</f>
        <v>1241.15</v>
      </c>
      <c r="G41" s="4"/>
      <c r="H41" s="14"/>
    </row>
    <row r="42" spans="1:8" ht="9.75">
      <c r="A42" s="143" t="s">
        <v>73</v>
      </c>
      <c r="B42" s="144"/>
      <c r="C42" s="144"/>
      <c r="D42" s="144"/>
      <c r="E42" s="144"/>
      <c r="F42" s="144"/>
      <c r="G42" s="144"/>
      <c r="H42" s="148"/>
    </row>
    <row r="43" spans="1:8" ht="9.75">
      <c r="A43" s="147" t="s">
        <v>2</v>
      </c>
      <c r="B43" s="143" t="s">
        <v>3</v>
      </c>
      <c r="C43" s="144"/>
      <c r="D43" s="144"/>
      <c r="E43" s="144"/>
      <c r="F43" s="144"/>
      <c r="G43" s="147" t="s">
        <v>4</v>
      </c>
      <c r="H43" s="147" t="s">
        <v>5</v>
      </c>
    </row>
    <row r="44" spans="1:8" ht="15.75" customHeight="1">
      <c r="A44" s="150"/>
      <c r="B44" s="3" t="s">
        <v>6</v>
      </c>
      <c r="C44" s="2" t="s">
        <v>7</v>
      </c>
      <c r="D44" s="2" t="s">
        <v>8</v>
      </c>
      <c r="E44" s="2" t="s">
        <v>9</v>
      </c>
      <c r="F44" s="2" t="s">
        <v>10</v>
      </c>
      <c r="G44" s="150"/>
      <c r="H44" s="150"/>
    </row>
    <row r="45" spans="1:8" ht="9.75">
      <c r="A45" s="142" t="s">
        <v>11</v>
      </c>
      <c r="B45" s="142"/>
      <c r="C45" s="147"/>
      <c r="D45" s="147"/>
      <c r="E45" s="147"/>
      <c r="F45" s="147"/>
      <c r="G45" s="142"/>
      <c r="H45" s="142"/>
    </row>
    <row r="46" spans="1:8" ht="9.75">
      <c r="A46" s="31" t="s">
        <v>74</v>
      </c>
      <c r="B46" s="38">
        <v>70</v>
      </c>
      <c r="C46" s="7">
        <v>9.52</v>
      </c>
      <c r="D46" s="7">
        <v>5.81</v>
      </c>
      <c r="E46" s="7">
        <v>10.47</v>
      </c>
      <c r="F46" s="7">
        <v>134.8</v>
      </c>
      <c r="G46" s="39" t="s">
        <v>75</v>
      </c>
      <c r="H46" s="26" t="s">
        <v>76</v>
      </c>
    </row>
    <row r="47" spans="1:8" ht="9.75">
      <c r="A47" s="33" t="s">
        <v>77</v>
      </c>
      <c r="B47" s="6">
        <v>150</v>
      </c>
      <c r="C47" s="32">
        <v>2.86</v>
      </c>
      <c r="D47" s="32">
        <v>4.32</v>
      </c>
      <c r="E47" s="32">
        <v>23.02</v>
      </c>
      <c r="F47" s="32">
        <v>142.4</v>
      </c>
      <c r="G47" s="13" t="s">
        <v>78</v>
      </c>
      <c r="H47" s="21" t="s">
        <v>79</v>
      </c>
    </row>
    <row r="48" spans="1:8" ht="9.75">
      <c r="A48" s="44" t="s">
        <v>80</v>
      </c>
      <c r="B48" s="11">
        <v>10</v>
      </c>
      <c r="C48" s="11">
        <v>0.08</v>
      </c>
      <c r="D48" s="11">
        <f>3.6*2</f>
        <v>7.2</v>
      </c>
      <c r="E48" s="11">
        <f>0.06*2</f>
        <v>0.12</v>
      </c>
      <c r="F48" s="11">
        <v>66</v>
      </c>
      <c r="G48" s="11" t="s">
        <v>81</v>
      </c>
      <c r="H48" s="14" t="s">
        <v>82</v>
      </c>
    </row>
    <row r="49" spans="1:8" ht="20.25">
      <c r="A49" s="29" t="s">
        <v>83</v>
      </c>
      <c r="B49" s="6">
        <v>20</v>
      </c>
      <c r="C49" s="18">
        <v>0.14</v>
      </c>
      <c r="D49" s="18">
        <v>0.02</v>
      </c>
      <c r="E49" s="18">
        <v>0.38</v>
      </c>
      <c r="F49" s="18">
        <v>2.4</v>
      </c>
      <c r="G49" s="30" t="s">
        <v>84</v>
      </c>
      <c r="H49" s="31" t="s">
        <v>85</v>
      </c>
    </row>
    <row r="50" spans="1:8" ht="9.75">
      <c r="A50" s="33" t="s">
        <v>55</v>
      </c>
      <c r="B50" s="36">
        <v>40</v>
      </c>
      <c r="C50" s="13">
        <v>3.2</v>
      </c>
      <c r="D50" s="13">
        <v>0.4</v>
      </c>
      <c r="E50" s="13">
        <v>20.4</v>
      </c>
      <c r="F50" s="13">
        <v>100</v>
      </c>
      <c r="G50" s="11" t="s">
        <v>44</v>
      </c>
      <c r="H50" s="21" t="s">
        <v>45</v>
      </c>
    </row>
    <row r="51" spans="1:8" ht="9.75">
      <c r="A51" s="21" t="s">
        <v>22</v>
      </c>
      <c r="B51" s="12">
        <v>215</v>
      </c>
      <c r="C51" s="12">
        <v>0.07</v>
      </c>
      <c r="D51" s="12">
        <v>0.02</v>
      </c>
      <c r="E51" s="12">
        <v>15</v>
      </c>
      <c r="F51" s="12">
        <v>60</v>
      </c>
      <c r="G51" s="12" t="s">
        <v>23</v>
      </c>
      <c r="H51" s="22" t="s">
        <v>24</v>
      </c>
    </row>
    <row r="52" spans="1:8" ht="9.75">
      <c r="A52" s="23" t="s">
        <v>25</v>
      </c>
      <c r="B52" s="4">
        <f>SUM(B46:B51)</f>
        <v>505</v>
      </c>
      <c r="C52" s="24">
        <f>SUM(C46:C51)</f>
        <v>15.870000000000001</v>
      </c>
      <c r="D52" s="24">
        <f>SUM(D46:D51)</f>
        <v>17.769999999999996</v>
      </c>
      <c r="E52" s="24">
        <f>SUM(E46:E51)</f>
        <v>69.39</v>
      </c>
      <c r="F52" s="24">
        <f>SUM(F46:F51)</f>
        <v>505.6</v>
      </c>
      <c r="G52" s="4"/>
      <c r="H52" s="14"/>
    </row>
    <row r="53" spans="1:8" ht="9.75">
      <c r="A53" s="143" t="s">
        <v>26</v>
      </c>
      <c r="B53" s="144"/>
      <c r="C53" s="145"/>
      <c r="D53" s="145"/>
      <c r="E53" s="145"/>
      <c r="F53" s="145"/>
      <c r="G53" s="144"/>
      <c r="H53" s="148"/>
    </row>
    <row r="54" spans="1:8" ht="9.75">
      <c r="A54" s="15" t="s">
        <v>86</v>
      </c>
      <c r="B54" s="55">
        <v>200</v>
      </c>
      <c r="C54" s="7">
        <v>6.41</v>
      </c>
      <c r="D54" s="7">
        <v>5.58</v>
      </c>
      <c r="E54" s="7">
        <v>10.32</v>
      </c>
      <c r="F54" s="7">
        <v>121.22</v>
      </c>
      <c r="G54" s="56" t="s">
        <v>87</v>
      </c>
      <c r="H54" s="31" t="s">
        <v>88</v>
      </c>
    </row>
    <row r="55" spans="1:8" ht="9.75">
      <c r="A55" s="22" t="s">
        <v>89</v>
      </c>
      <c r="B55" s="36">
        <v>90</v>
      </c>
      <c r="C55" s="57">
        <v>19.6</v>
      </c>
      <c r="D55" s="57">
        <v>7.38</v>
      </c>
      <c r="E55" s="57">
        <v>7.1</v>
      </c>
      <c r="F55" s="57">
        <v>170.6</v>
      </c>
      <c r="G55" s="19" t="s">
        <v>90</v>
      </c>
      <c r="H55" s="26" t="s">
        <v>91</v>
      </c>
    </row>
    <row r="56" spans="1:8" ht="20.25">
      <c r="A56" s="14" t="s">
        <v>92</v>
      </c>
      <c r="B56" s="36">
        <v>150</v>
      </c>
      <c r="C56" s="58">
        <v>3.65</v>
      </c>
      <c r="D56" s="58">
        <v>5.37</v>
      </c>
      <c r="E56" s="58">
        <v>36.68</v>
      </c>
      <c r="F56" s="58">
        <v>209.7</v>
      </c>
      <c r="G56" s="12" t="s">
        <v>93</v>
      </c>
      <c r="H56" s="22" t="s">
        <v>94</v>
      </c>
    </row>
    <row r="57" spans="1:8" ht="23.25" customHeight="1">
      <c r="A57" s="29" t="s">
        <v>95</v>
      </c>
      <c r="B57" s="6">
        <v>60</v>
      </c>
      <c r="C57" s="7">
        <v>1</v>
      </c>
      <c r="D57" s="7">
        <v>0.6</v>
      </c>
      <c r="E57" s="7">
        <v>4.47</v>
      </c>
      <c r="F57" s="7">
        <v>23.4</v>
      </c>
      <c r="G57" s="30">
        <v>305</v>
      </c>
      <c r="H57" s="21" t="s">
        <v>96</v>
      </c>
    </row>
    <row r="58" spans="1:8" ht="9.75">
      <c r="A58" s="14" t="s">
        <v>97</v>
      </c>
      <c r="B58" s="19">
        <v>200</v>
      </c>
      <c r="C58" s="32">
        <v>0.76</v>
      </c>
      <c r="D58" s="32">
        <v>0.04</v>
      </c>
      <c r="E58" s="32">
        <v>20.22</v>
      </c>
      <c r="F58" s="32">
        <v>85.51</v>
      </c>
      <c r="G58" s="13" t="s">
        <v>98</v>
      </c>
      <c r="H58" s="21" t="s">
        <v>99</v>
      </c>
    </row>
    <row r="59" spans="1:8" ht="9.75">
      <c r="A59" s="33" t="s">
        <v>41</v>
      </c>
      <c r="B59" s="13">
        <v>20</v>
      </c>
      <c r="C59" s="18">
        <v>1.3</v>
      </c>
      <c r="D59" s="18">
        <v>0.2</v>
      </c>
      <c r="E59" s="18">
        <v>8.6</v>
      </c>
      <c r="F59" s="18">
        <v>43</v>
      </c>
      <c r="G59" s="34">
        <v>11</v>
      </c>
      <c r="H59" s="35" t="s">
        <v>42</v>
      </c>
    </row>
    <row r="60" spans="1:8" ht="9.75">
      <c r="A60" s="33" t="s">
        <v>43</v>
      </c>
      <c r="B60" s="36">
        <v>40</v>
      </c>
      <c r="C60" s="13">
        <v>3.2</v>
      </c>
      <c r="D60" s="13">
        <v>0.4</v>
      </c>
      <c r="E60" s="13">
        <v>20.4</v>
      </c>
      <c r="F60" s="13">
        <v>100</v>
      </c>
      <c r="G60" s="11" t="s">
        <v>44</v>
      </c>
      <c r="H60" s="21" t="s">
        <v>45</v>
      </c>
    </row>
    <row r="61" spans="1:8" ht="9.75">
      <c r="A61" s="23" t="s">
        <v>25</v>
      </c>
      <c r="B61" s="4">
        <f>SUM(B54:B60)</f>
        <v>760</v>
      </c>
      <c r="C61" s="24">
        <f>SUM(C54:C60)</f>
        <v>35.92</v>
      </c>
      <c r="D61" s="24">
        <f>SUM(D54:D60)</f>
        <v>19.57</v>
      </c>
      <c r="E61" s="24">
        <f>SUM(E54:E60)</f>
        <v>107.78999999999999</v>
      </c>
      <c r="F61" s="24">
        <f>SUM(F54:F60)</f>
        <v>753.43</v>
      </c>
      <c r="G61" s="4"/>
      <c r="H61" s="14"/>
    </row>
    <row r="62" spans="1:8" ht="9.75">
      <c r="A62" s="23" t="s">
        <v>46</v>
      </c>
      <c r="B62" s="4">
        <f>SUM(B52,B61)</f>
        <v>1265</v>
      </c>
      <c r="C62" s="4">
        <f>SUM(C52,C61)</f>
        <v>51.790000000000006</v>
      </c>
      <c r="D62" s="4">
        <f>SUM(D52,D61)</f>
        <v>37.339999999999996</v>
      </c>
      <c r="E62" s="4">
        <f>SUM(E52,E61)</f>
        <v>177.18</v>
      </c>
      <c r="F62" s="4">
        <f>SUM(F52,F61)</f>
        <v>1259.03</v>
      </c>
      <c r="G62" s="4"/>
      <c r="H62" s="14"/>
    </row>
    <row r="63" spans="1:8" ht="9.75">
      <c r="A63" s="151" t="s">
        <v>100</v>
      </c>
      <c r="B63" s="144"/>
      <c r="C63" s="144"/>
      <c r="D63" s="144"/>
      <c r="E63" s="144"/>
      <c r="F63" s="144"/>
      <c r="G63" s="145"/>
      <c r="H63" s="146"/>
    </row>
    <row r="64" spans="1:8" ht="9.75">
      <c r="A64" s="147" t="s">
        <v>2</v>
      </c>
      <c r="B64" s="143" t="s">
        <v>3</v>
      </c>
      <c r="C64" s="144"/>
      <c r="D64" s="144"/>
      <c r="E64" s="144"/>
      <c r="F64" s="144"/>
      <c r="G64" s="147" t="s">
        <v>4</v>
      </c>
      <c r="H64" s="147" t="s">
        <v>5</v>
      </c>
    </row>
    <row r="65" spans="1:8" ht="16.5" customHeight="1">
      <c r="A65" s="150"/>
      <c r="B65" s="3" t="s">
        <v>6</v>
      </c>
      <c r="C65" s="2" t="s">
        <v>7</v>
      </c>
      <c r="D65" s="2" t="s">
        <v>8</v>
      </c>
      <c r="E65" s="2" t="s">
        <v>9</v>
      </c>
      <c r="F65" s="2" t="s">
        <v>10</v>
      </c>
      <c r="G65" s="150"/>
      <c r="H65" s="150"/>
    </row>
    <row r="66" spans="1:8" ht="9.75">
      <c r="A66" s="142" t="s">
        <v>11</v>
      </c>
      <c r="B66" s="142"/>
      <c r="C66" s="147"/>
      <c r="D66" s="147"/>
      <c r="E66" s="147"/>
      <c r="F66" s="147"/>
      <c r="G66" s="142"/>
      <c r="H66" s="142"/>
    </row>
    <row r="67" spans="1:8" ht="9.75">
      <c r="A67" s="14" t="s">
        <v>101</v>
      </c>
      <c r="B67" s="6">
        <v>220</v>
      </c>
      <c r="C67" s="28">
        <v>14.88</v>
      </c>
      <c r="D67" s="28">
        <v>17.51</v>
      </c>
      <c r="E67" s="28">
        <v>37.52</v>
      </c>
      <c r="F67" s="28">
        <v>367.84</v>
      </c>
      <c r="G67" s="59" t="s">
        <v>102</v>
      </c>
      <c r="H67" s="10" t="s">
        <v>103</v>
      </c>
    </row>
    <row r="68" spans="1:8" ht="9.75">
      <c r="A68" s="44" t="s">
        <v>104</v>
      </c>
      <c r="B68" s="36">
        <v>80</v>
      </c>
      <c r="C68" s="13">
        <v>8.22</v>
      </c>
      <c r="D68" s="13">
        <v>10.3</v>
      </c>
      <c r="E68" s="13">
        <v>21.86</v>
      </c>
      <c r="F68" s="13">
        <v>212.8</v>
      </c>
      <c r="G68" s="11" t="s">
        <v>105</v>
      </c>
      <c r="H68" s="21" t="s">
        <v>106</v>
      </c>
    </row>
    <row r="69" spans="1:8" ht="9.75">
      <c r="A69" s="21" t="s">
        <v>22</v>
      </c>
      <c r="B69" s="12">
        <v>215</v>
      </c>
      <c r="C69" s="12">
        <v>0.07</v>
      </c>
      <c r="D69" s="12">
        <v>0.02</v>
      </c>
      <c r="E69" s="12">
        <v>15</v>
      </c>
      <c r="F69" s="12">
        <v>60</v>
      </c>
      <c r="G69" s="12" t="s">
        <v>23</v>
      </c>
      <c r="H69" s="22" t="s">
        <v>24</v>
      </c>
    </row>
    <row r="70" spans="1:8" ht="9.75">
      <c r="A70" s="14" t="s">
        <v>56</v>
      </c>
      <c r="B70" s="36">
        <v>100</v>
      </c>
      <c r="C70" s="13">
        <v>0.4</v>
      </c>
      <c r="D70" s="13">
        <v>0.4</v>
      </c>
      <c r="E70" s="13">
        <f>19.6/2</f>
        <v>9.8</v>
      </c>
      <c r="F70" s="13">
        <f>94/2</f>
        <v>47</v>
      </c>
      <c r="G70" s="19" t="s">
        <v>57</v>
      </c>
      <c r="H70" s="14" t="s">
        <v>58</v>
      </c>
    </row>
    <row r="71" spans="1:8" ht="9.75">
      <c r="A71" s="23" t="s">
        <v>25</v>
      </c>
      <c r="B71" s="4">
        <f>SUM(B67:B70)</f>
        <v>615</v>
      </c>
      <c r="C71" s="4">
        <f>SUM(C67:C70)</f>
        <v>23.57</v>
      </c>
      <c r="D71" s="4">
        <f>SUM(D67:D70)</f>
        <v>28.23</v>
      </c>
      <c r="E71" s="4">
        <f>SUM(E67:E70)</f>
        <v>84.17999999999999</v>
      </c>
      <c r="F71" s="4">
        <f>SUM(F67:F70)</f>
        <v>687.64</v>
      </c>
      <c r="G71" s="4"/>
      <c r="H71" s="14"/>
    </row>
    <row r="72" spans="1:8" ht="9.75">
      <c r="A72" s="143" t="s">
        <v>26</v>
      </c>
      <c r="B72" s="144"/>
      <c r="C72" s="145"/>
      <c r="D72" s="145"/>
      <c r="E72" s="145"/>
      <c r="F72" s="145"/>
      <c r="G72" s="144"/>
      <c r="H72" s="148"/>
    </row>
    <row r="73" spans="1:8" ht="14.25" customHeight="1">
      <c r="A73" s="15" t="s">
        <v>107</v>
      </c>
      <c r="B73" s="60">
        <v>200</v>
      </c>
      <c r="C73" s="7">
        <v>3.6</v>
      </c>
      <c r="D73" s="7">
        <v>3.23</v>
      </c>
      <c r="E73" s="7">
        <v>13.31</v>
      </c>
      <c r="F73" s="7">
        <v>98.97</v>
      </c>
      <c r="G73" s="56" t="s">
        <v>108</v>
      </c>
      <c r="H73" s="31" t="s">
        <v>109</v>
      </c>
    </row>
    <row r="74" spans="1:8" ht="9.75">
      <c r="A74" s="14" t="s">
        <v>49</v>
      </c>
      <c r="B74" s="36">
        <v>90</v>
      </c>
      <c r="C74" s="32">
        <v>14.68</v>
      </c>
      <c r="D74" s="32">
        <v>8.58</v>
      </c>
      <c r="E74" s="32">
        <v>11.03</v>
      </c>
      <c r="F74" s="32">
        <v>180.7</v>
      </c>
      <c r="G74" s="19" t="s">
        <v>50</v>
      </c>
      <c r="H74" s="21" t="s">
        <v>51</v>
      </c>
    </row>
    <row r="75" spans="1:8" ht="12" customHeight="1">
      <c r="A75" s="33" t="s">
        <v>52</v>
      </c>
      <c r="B75" s="6">
        <v>150</v>
      </c>
      <c r="C75" s="28">
        <v>8.6</v>
      </c>
      <c r="D75" s="28">
        <v>6.09</v>
      </c>
      <c r="E75" s="28">
        <v>38.64</v>
      </c>
      <c r="F75" s="28">
        <v>243.75</v>
      </c>
      <c r="G75" s="12" t="s">
        <v>53</v>
      </c>
      <c r="H75" s="61" t="s">
        <v>54</v>
      </c>
    </row>
    <row r="76" spans="1:8" ht="20.25">
      <c r="A76" s="29" t="s">
        <v>110</v>
      </c>
      <c r="B76" s="6">
        <v>60</v>
      </c>
      <c r="C76" s="7">
        <v>0.99</v>
      </c>
      <c r="D76" s="7">
        <v>5.03</v>
      </c>
      <c r="E76" s="7">
        <v>3.7</v>
      </c>
      <c r="F76" s="7">
        <v>61.45</v>
      </c>
      <c r="G76" s="30">
        <v>306</v>
      </c>
      <c r="H76" s="21" t="s">
        <v>111</v>
      </c>
    </row>
    <row r="77" spans="1:8" ht="9.75">
      <c r="A77" s="14" t="s">
        <v>112</v>
      </c>
      <c r="B77" s="11">
        <v>200</v>
      </c>
      <c r="C77" s="12">
        <v>0</v>
      </c>
      <c r="D77" s="12">
        <v>0</v>
      </c>
      <c r="E77" s="12">
        <v>19.97</v>
      </c>
      <c r="F77" s="12">
        <v>76</v>
      </c>
      <c r="G77" s="11" t="s">
        <v>113</v>
      </c>
      <c r="H77" s="21" t="s">
        <v>114</v>
      </c>
    </row>
    <row r="78" spans="1:8" ht="9.75">
      <c r="A78" s="33" t="s">
        <v>41</v>
      </c>
      <c r="B78" s="13">
        <v>20</v>
      </c>
      <c r="C78" s="18">
        <v>1.3</v>
      </c>
      <c r="D78" s="18">
        <v>0.2</v>
      </c>
      <c r="E78" s="18">
        <v>8.6</v>
      </c>
      <c r="F78" s="18">
        <v>43</v>
      </c>
      <c r="G78" s="34">
        <v>11</v>
      </c>
      <c r="H78" s="35" t="s">
        <v>42</v>
      </c>
    </row>
    <row r="79" spans="1:8" ht="9.75">
      <c r="A79" s="33" t="s">
        <v>43</v>
      </c>
      <c r="B79" s="36">
        <v>40</v>
      </c>
      <c r="C79" s="13">
        <v>3.2</v>
      </c>
      <c r="D79" s="13">
        <v>0.4</v>
      </c>
      <c r="E79" s="13">
        <v>20.4</v>
      </c>
      <c r="F79" s="13">
        <v>100</v>
      </c>
      <c r="G79" s="11" t="s">
        <v>44</v>
      </c>
      <c r="H79" s="21" t="s">
        <v>45</v>
      </c>
    </row>
    <row r="80" spans="1:8" ht="9.75">
      <c r="A80" s="23" t="s">
        <v>25</v>
      </c>
      <c r="B80" s="4">
        <f>SUM(B73:B79)</f>
        <v>760</v>
      </c>
      <c r="C80" s="24">
        <f>SUM(C73:C79)</f>
        <v>32.370000000000005</v>
      </c>
      <c r="D80" s="24">
        <f>SUM(D73:D79)</f>
        <v>23.529999999999998</v>
      </c>
      <c r="E80" s="24">
        <f>SUM(E73:E79)</f>
        <v>115.65</v>
      </c>
      <c r="F80" s="24">
        <f>SUM(F73:F79)</f>
        <v>803.87</v>
      </c>
      <c r="G80" s="4"/>
      <c r="H80" s="14"/>
    </row>
    <row r="81" spans="1:8" ht="9.75">
      <c r="A81" s="23" t="s">
        <v>46</v>
      </c>
      <c r="B81" s="4">
        <f>SUM(B71,B80)</f>
        <v>1375</v>
      </c>
      <c r="C81" s="4">
        <f>SUM(C71,C80)</f>
        <v>55.940000000000005</v>
      </c>
      <c r="D81" s="4">
        <f>SUM(D71,D80)</f>
        <v>51.76</v>
      </c>
      <c r="E81" s="4">
        <f>SUM(E71,E80)</f>
        <v>199.82999999999998</v>
      </c>
      <c r="F81" s="4">
        <f>SUM(F71,F80)</f>
        <v>1491.51</v>
      </c>
      <c r="G81" s="4"/>
      <c r="H81" s="14"/>
    </row>
    <row r="82" spans="1:8" ht="9.75">
      <c r="A82" s="149" t="s">
        <v>115</v>
      </c>
      <c r="B82" s="149"/>
      <c r="C82" s="149"/>
      <c r="D82" s="149"/>
      <c r="E82" s="149"/>
      <c r="F82" s="149"/>
      <c r="G82" s="149"/>
      <c r="H82" s="149"/>
    </row>
    <row r="83" spans="1:8" ht="9.75">
      <c r="A83" s="147" t="s">
        <v>2</v>
      </c>
      <c r="B83" s="143" t="s">
        <v>3</v>
      </c>
      <c r="C83" s="144"/>
      <c r="D83" s="144"/>
      <c r="E83" s="144"/>
      <c r="F83" s="144"/>
      <c r="G83" s="147" t="s">
        <v>4</v>
      </c>
      <c r="H83" s="147" t="s">
        <v>5</v>
      </c>
    </row>
    <row r="84" spans="1:8" ht="14.25" customHeight="1">
      <c r="A84" s="150"/>
      <c r="B84" s="3" t="s">
        <v>6</v>
      </c>
      <c r="C84" s="2" t="s">
        <v>7</v>
      </c>
      <c r="D84" s="2" t="s">
        <v>8</v>
      </c>
      <c r="E84" s="2" t="s">
        <v>9</v>
      </c>
      <c r="F84" s="2" t="s">
        <v>10</v>
      </c>
      <c r="G84" s="150"/>
      <c r="H84" s="150"/>
    </row>
    <row r="85" spans="1:8" ht="9.75">
      <c r="A85" s="142" t="s">
        <v>11</v>
      </c>
      <c r="B85" s="142"/>
      <c r="C85" s="142"/>
      <c r="D85" s="142"/>
      <c r="E85" s="142"/>
      <c r="F85" s="142"/>
      <c r="G85" s="142"/>
      <c r="H85" s="142"/>
    </row>
    <row r="86" spans="1:8" ht="12" customHeight="1">
      <c r="A86" s="21" t="s">
        <v>116</v>
      </c>
      <c r="B86" s="11">
        <v>90</v>
      </c>
      <c r="C86" s="13">
        <v>11.1</v>
      </c>
      <c r="D86" s="13">
        <v>14.26</v>
      </c>
      <c r="E86" s="13">
        <v>10.2</v>
      </c>
      <c r="F86" s="13">
        <v>215.87</v>
      </c>
      <c r="G86" s="19" t="s">
        <v>117</v>
      </c>
      <c r="H86" s="14" t="s">
        <v>118</v>
      </c>
    </row>
    <row r="87" spans="1:8" ht="20.25">
      <c r="A87" s="14" t="s">
        <v>92</v>
      </c>
      <c r="B87" s="36">
        <v>150</v>
      </c>
      <c r="C87" s="32">
        <v>3.65</v>
      </c>
      <c r="D87" s="32">
        <v>5.37</v>
      </c>
      <c r="E87" s="32">
        <v>36.68</v>
      </c>
      <c r="F87" s="32">
        <v>209.7</v>
      </c>
      <c r="G87" s="12" t="s">
        <v>93</v>
      </c>
      <c r="H87" s="22" t="s">
        <v>94</v>
      </c>
    </row>
    <row r="88" spans="1:8" ht="20.25">
      <c r="A88" s="29" t="s">
        <v>119</v>
      </c>
      <c r="B88" s="13">
        <v>20</v>
      </c>
      <c r="C88" s="32">
        <v>0.22</v>
      </c>
      <c r="D88" s="32">
        <v>0.04</v>
      </c>
      <c r="E88" s="32">
        <v>0.76</v>
      </c>
      <c r="F88" s="32">
        <v>4.4</v>
      </c>
      <c r="G88" s="32" t="s">
        <v>120</v>
      </c>
      <c r="H88" s="21" t="s">
        <v>121</v>
      </c>
    </row>
    <row r="89" spans="1:8" ht="9.75">
      <c r="A89" s="33" t="s">
        <v>55</v>
      </c>
      <c r="B89" s="36">
        <v>20</v>
      </c>
      <c r="C89" s="13">
        <f>3.2/2</f>
        <v>1.6</v>
      </c>
      <c r="D89" s="13">
        <f>0.4/2</f>
        <v>0.2</v>
      </c>
      <c r="E89" s="13">
        <f>20.4/2</f>
        <v>10.2</v>
      </c>
      <c r="F89" s="13">
        <v>50</v>
      </c>
      <c r="G89" s="11" t="s">
        <v>44</v>
      </c>
      <c r="H89" s="21" t="s">
        <v>45</v>
      </c>
    </row>
    <row r="90" spans="1:8" ht="9.75">
      <c r="A90" s="44" t="s">
        <v>59</v>
      </c>
      <c r="B90" s="13">
        <v>222</v>
      </c>
      <c r="C90" s="11">
        <v>0.13</v>
      </c>
      <c r="D90" s="11">
        <v>0.02</v>
      </c>
      <c r="E90" s="11">
        <v>15.2</v>
      </c>
      <c r="F90" s="11">
        <v>62</v>
      </c>
      <c r="G90" s="12" t="s">
        <v>60</v>
      </c>
      <c r="H90" s="45" t="s">
        <v>61</v>
      </c>
    </row>
    <row r="91" spans="1:8" ht="9.75">
      <c r="A91" s="23" t="s">
        <v>25</v>
      </c>
      <c r="B91" s="4">
        <f>SUM(B86:B90)</f>
        <v>502</v>
      </c>
      <c r="C91" s="24">
        <f>SUM(C86:C90)</f>
        <v>16.7</v>
      </c>
      <c r="D91" s="24">
        <f>SUM(D86:D90)</f>
        <v>19.889999999999997</v>
      </c>
      <c r="E91" s="24">
        <f>SUM(E86:E90)</f>
        <v>73.03999999999999</v>
      </c>
      <c r="F91" s="24">
        <f>SUM(F86:F90)</f>
        <v>541.97</v>
      </c>
      <c r="G91" s="4"/>
      <c r="H91" s="14"/>
    </row>
    <row r="92" spans="1:8" ht="9.75">
      <c r="A92" s="143" t="s">
        <v>26</v>
      </c>
      <c r="B92" s="144"/>
      <c r="C92" s="145"/>
      <c r="D92" s="145"/>
      <c r="E92" s="145"/>
      <c r="F92" s="145"/>
      <c r="G92" s="144"/>
      <c r="H92" s="148"/>
    </row>
    <row r="93" spans="1:8" ht="13.5" customHeight="1">
      <c r="A93" s="14" t="s">
        <v>27</v>
      </c>
      <c r="B93" s="36">
        <v>200</v>
      </c>
      <c r="C93" s="62">
        <v>1.62</v>
      </c>
      <c r="D93" s="62">
        <v>2.19</v>
      </c>
      <c r="E93" s="62">
        <v>12.81</v>
      </c>
      <c r="F93" s="62">
        <v>77.13</v>
      </c>
      <c r="G93" s="25" t="s">
        <v>28</v>
      </c>
      <c r="H93" s="21" t="s">
        <v>29</v>
      </c>
    </row>
    <row r="94" spans="1:8" ht="9.75">
      <c r="A94" s="14" t="s">
        <v>122</v>
      </c>
      <c r="B94" s="36">
        <v>100</v>
      </c>
      <c r="C94" s="7">
        <v>6.55</v>
      </c>
      <c r="D94" s="7">
        <v>12</v>
      </c>
      <c r="E94" s="7">
        <v>3.1</v>
      </c>
      <c r="F94" s="7">
        <v>147</v>
      </c>
      <c r="G94" s="19">
        <v>354</v>
      </c>
      <c r="H94" s="21" t="s">
        <v>123</v>
      </c>
    </row>
    <row r="95" spans="1:8" ht="9.75">
      <c r="A95" s="21" t="s">
        <v>124</v>
      </c>
      <c r="B95" s="11">
        <v>150</v>
      </c>
      <c r="C95" s="12">
        <v>3.06</v>
      </c>
      <c r="D95" s="12">
        <v>4.8</v>
      </c>
      <c r="E95" s="12">
        <v>20.44</v>
      </c>
      <c r="F95" s="12">
        <v>137.25</v>
      </c>
      <c r="G95" s="11" t="s">
        <v>125</v>
      </c>
      <c r="H95" s="21" t="s">
        <v>126</v>
      </c>
    </row>
    <row r="96" spans="1:8" ht="9.75">
      <c r="A96" s="44" t="s">
        <v>127</v>
      </c>
      <c r="B96" s="12">
        <v>200</v>
      </c>
      <c r="C96" s="11">
        <v>0.6</v>
      </c>
      <c r="D96" s="11">
        <v>0.4</v>
      </c>
      <c r="E96" s="11">
        <v>32.6</v>
      </c>
      <c r="F96" s="11">
        <v>136.4</v>
      </c>
      <c r="G96" s="12" t="s">
        <v>128</v>
      </c>
      <c r="H96" s="63" t="s">
        <v>129</v>
      </c>
    </row>
    <row r="97" spans="1:8" ht="12.75" customHeight="1">
      <c r="A97" s="15" t="s">
        <v>18</v>
      </c>
      <c r="B97" s="16">
        <v>90</v>
      </c>
      <c r="C97" s="16">
        <v>0.45</v>
      </c>
      <c r="D97" s="16">
        <v>1.08</v>
      </c>
      <c r="E97" s="16">
        <v>12.6</v>
      </c>
      <c r="F97" s="16">
        <v>63</v>
      </c>
      <c r="G97" s="16"/>
      <c r="H97" s="15"/>
    </row>
    <row r="98" spans="1:8" s="54" customFormat="1" ht="9.75">
      <c r="A98" s="49" t="s">
        <v>41</v>
      </c>
      <c r="B98" s="50">
        <v>40</v>
      </c>
      <c r="C98" s="51">
        <v>2.6</v>
      </c>
      <c r="D98" s="51">
        <v>0.4</v>
      </c>
      <c r="E98" s="51">
        <v>17.2</v>
      </c>
      <c r="F98" s="51">
        <v>85</v>
      </c>
      <c r="G98" s="52" t="s">
        <v>44</v>
      </c>
      <c r="H98" s="53" t="s">
        <v>42</v>
      </c>
    </row>
    <row r="99" spans="1:8" ht="9.75">
      <c r="A99" s="33" t="s">
        <v>43</v>
      </c>
      <c r="B99" s="36">
        <v>40</v>
      </c>
      <c r="C99" s="13">
        <v>3.2</v>
      </c>
      <c r="D99" s="13">
        <v>0.4</v>
      </c>
      <c r="E99" s="13">
        <v>20.4</v>
      </c>
      <c r="F99" s="13">
        <v>100</v>
      </c>
      <c r="G99" s="11" t="s">
        <v>44</v>
      </c>
      <c r="H99" s="21" t="s">
        <v>45</v>
      </c>
    </row>
    <row r="100" spans="1:8" ht="9.75">
      <c r="A100" s="23" t="s">
        <v>25</v>
      </c>
      <c r="B100" s="4">
        <f>SUM(B93:B99)</f>
        <v>820</v>
      </c>
      <c r="C100" s="24">
        <f>SUM(C93:C99)</f>
        <v>18.08</v>
      </c>
      <c r="D100" s="24">
        <f>SUM(D93:D99)</f>
        <v>21.269999999999996</v>
      </c>
      <c r="E100" s="24">
        <f>SUM(E93:E99)</f>
        <v>119.15</v>
      </c>
      <c r="F100" s="24">
        <f>SUM(F93:F99)</f>
        <v>745.78</v>
      </c>
      <c r="G100" s="4"/>
      <c r="H100" s="14"/>
    </row>
    <row r="101" spans="1:8" ht="9.75">
      <c r="A101" s="23" t="s">
        <v>46</v>
      </c>
      <c r="B101" s="4">
        <f>SUM(B91,B100)</f>
        <v>1322</v>
      </c>
      <c r="C101" s="4">
        <f>SUM(C91,C100)</f>
        <v>34.78</v>
      </c>
      <c r="D101" s="4">
        <f>SUM(D91,D100)</f>
        <v>41.16</v>
      </c>
      <c r="E101" s="4">
        <f>SUM(E91,E100)</f>
        <v>192.19</v>
      </c>
      <c r="F101" s="4">
        <f>SUM(F91,F100)</f>
        <v>1287.75</v>
      </c>
      <c r="G101" s="4"/>
      <c r="H101" s="14"/>
    </row>
    <row r="102" spans="1:8" ht="9.75">
      <c r="A102" s="153" t="s">
        <v>130</v>
      </c>
      <c r="B102" s="154"/>
      <c r="C102" s="154"/>
      <c r="D102" s="154"/>
      <c r="E102" s="154"/>
      <c r="F102" s="154"/>
      <c r="G102" s="155"/>
      <c r="H102" s="156"/>
    </row>
    <row r="103" spans="1:8" ht="9.75">
      <c r="A103" s="147" t="s">
        <v>2</v>
      </c>
      <c r="B103" s="143" t="s">
        <v>3</v>
      </c>
      <c r="C103" s="144"/>
      <c r="D103" s="144"/>
      <c r="E103" s="144"/>
      <c r="F103" s="144"/>
      <c r="G103" s="147" t="s">
        <v>4</v>
      </c>
      <c r="H103" s="147" t="s">
        <v>5</v>
      </c>
    </row>
    <row r="104" spans="1:8" ht="15.75" customHeight="1">
      <c r="A104" s="150"/>
      <c r="B104" s="3" t="s">
        <v>6</v>
      </c>
      <c r="C104" s="2" t="s">
        <v>7</v>
      </c>
      <c r="D104" s="2" t="s">
        <v>8</v>
      </c>
      <c r="E104" s="2" t="s">
        <v>9</v>
      </c>
      <c r="F104" s="2" t="s">
        <v>10</v>
      </c>
      <c r="G104" s="150"/>
      <c r="H104" s="150"/>
    </row>
    <row r="105" spans="1:8" ht="9.75">
      <c r="A105" s="142" t="s">
        <v>11</v>
      </c>
      <c r="B105" s="142"/>
      <c r="C105" s="142"/>
      <c r="D105" s="142"/>
      <c r="E105" s="142"/>
      <c r="F105" s="142"/>
      <c r="G105" s="142"/>
      <c r="H105" s="142"/>
    </row>
    <row r="106" spans="1:8" ht="13.5" customHeight="1">
      <c r="A106" s="5" t="s">
        <v>131</v>
      </c>
      <c r="B106" s="13">
        <v>250</v>
      </c>
      <c r="C106" s="13">
        <v>8.17</v>
      </c>
      <c r="D106" s="13">
        <v>11.79</v>
      </c>
      <c r="E106" s="13">
        <v>56.23</v>
      </c>
      <c r="F106" s="13">
        <v>363.6</v>
      </c>
      <c r="G106" s="11" t="s">
        <v>132</v>
      </c>
      <c r="H106" s="21" t="s">
        <v>133</v>
      </c>
    </row>
    <row r="107" spans="1:8" ht="9.75">
      <c r="A107" s="15" t="s">
        <v>134</v>
      </c>
      <c r="B107" s="16">
        <v>30</v>
      </c>
      <c r="C107" s="57">
        <f>7.1/2</f>
        <v>3.55</v>
      </c>
      <c r="D107" s="57">
        <f>2.6/2</f>
        <v>1.3</v>
      </c>
      <c r="E107" s="57">
        <f>41.8/2</f>
        <v>20.9</v>
      </c>
      <c r="F107" s="57">
        <f>219.1/2</f>
        <v>109.55</v>
      </c>
      <c r="G107" s="57"/>
      <c r="H107" s="31"/>
    </row>
    <row r="108" spans="1:8" ht="9.75">
      <c r="A108" s="17" t="s">
        <v>19</v>
      </c>
      <c r="B108" s="18">
        <v>30</v>
      </c>
      <c r="C108" s="18">
        <v>2.25</v>
      </c>
      <c r="D108" s="18">
        <v>0.9</v>
      </c>
      <c r="E108" s="18">
        <v>15.6</v>
      </c>
      <c r="F108" s="19">
        <v>79.5</v>
      </c>
      <c r="G108" s="19" t="s">
        <v>20</v>
      </c>
      <c r="H108" s="20" t="s">
        <v>21</v>
      </c>
    </row>
    <row r="109" spans="1:8" ht="9.75">
      <c r="A109" s="21" t="s">
        <v>22</v>
      </c>
      <c r="B109" s="12">
        <v>215</v>
      </c>
      <c r="C109" s="12">
        <v>0.07</v>
      </c>
      <c r="D109" s="12">
        <v>0.02</v>
      </c>
      <c r="E109" s="12">
        <v>15</v>
      </c>
      <c r="F109" s="12">
        <v>60</v>
      </c>
      <c r="G109" s="12" t="s">
        <v>23</v>
      </c>
      <c r="H109" s="22" t="s">
        <v>24</v>
      </c>
    </row>
    <row r="110" spans="1:8" ht="9.75">
      <c r="A110" s="23" t="s">
        <v>25</v>
      </c>
      <c r="B110" s="4">
        <f>SUM(B106:B109)</f>
        <v>525</v>
      </c>
      <c r="C110" s="24">
        <f>SUM(C106:C109)</f>
        <v>14.04</v>
      </c>
      <c r="D110" s="24">
        <f>SUM(D106:D109)</f>
        <v>14.01</v>
      </c>
      <c r="E110" s="24">
        <f>SUM(E106:E109)</f>
        <v>107.72999999999999</v>
      </c>
      <c r="F110" s="24">
        <f>SUM(F106:F109)</f>
        <v>612.6500000000001</v>
      </c>
      <c r="G110" s="4"/>
      <c r="H110" s="14"/>
    </row>
    <row r="111" spans="1:8" ht="9.75">
      <c r="A111" s="149" t="s">
        <v>26</v>
      </c>
      <c r="B111" s="149"/>
      <c r="C111" s="152"/>
      <c r="D111" s="152"/>
      <c r="E111" s="152"/>
      <c r="F111" s="152"/>
      <c r="G111" s="149"/>
      <c r="H111" s="149"/>
    </row>
    <row r="112" spans="1:8" ht="12.75" customHeight="1">
      <c r="A112" s="14" t="s">
        <v>135</v>
      </c>
      <c r="B112" s="64">
        <v>200</v>
      </c>
      <c r="C112" s="7">
        <v>1.38</v>
      </c>
      <c r="D112" s="7">
        <v>5.2</v>
      </c>
      <c r="E112" s="7">
        <v>8.92</v>
      </c>
      <c r="F112" s="7">
        <v>88.2</v>
      </c>
      <c r="G112" s="25" t="s">
        <v>136</v>
      </c>
      <c r="H112" s="65" t="s">
        <v>137</v>
      </c>
    </row>
    <row r="113" spans="1:8" ht="9.75">
      <c r="A113" s="22" t="s">
        <v>138</v>
      </c>
      <c r="B113" s="11">
        <v>90</v>
      </c>
      <c r="C113" s="32">
        <v>14.7</v>
      </c>
      <c r="D113" s="32">
        <f>12.3*0.9</f>
        <v>11.07</v>
      </c>
      <c r="E113" s="32">
        <v>12.95</v>
      </c>
      <c r="F113" s="32">
        <f>242.41*0.9</f>
        <v>218.169</v>
      </c>
      <c r="G113" s="13" t="s">
        <v>139</v>
      </c>
      <c r="H113" s="21" t="s">
        <v>140</v>
      </c>
    </row>
    <row r="114" spans="1:8" ht="12.75" customHeight="1">
      <c r="A114" s="14" t="s">
        <v>68</v>
      </c>
      <c r="B114" s="11">
        <v>150</v>
      </c>
      <c r="C114" s="11">
        <v>5.52</v>
      </c>
      <c r="D114" s="11">
        <v>4.51</v>
      </c>
      <c r="E114" s="11">
        <v>26.45</v>
      </c>
      <c r="F114" s="11">
        <v>168.45</v>
      </c>
      <c r="G114" s="19" t="s">
        <v>69</v>
      </c>
      <c r="H114" s="14" t="s">
        <v>70</v>
      </c>
    </row>
    <row r="115" spans="1:8" ht="9.75">
      <c r="A115" s="14" t="s">
        <v>141</v>
      </c>
      <c r="B115" s="12">
        <v>200</v>
      </c>
      <c r="C115" s="32">
        <v>0.33</v>
      </c>
      <c r="D115" s="32">
        <v>0</v>
      </c>
      <c r="E115" s="32">
        <v>22.78</v>
      </c>
      <c r="F115" s="32">
        <v>94.44</v>
      </c>
      <c r="G115" s="19" t="s">
        <v>142</v>
      </c>
      <c r="H115" s="21" t="s">
        <v>143</v>
      </c>
    </row>
    <row r="116" spans="1:8" ht="9.75">
      <c r="A116" s="33" t="s">
        <v>41</v>
      </c>
      <c r="B116" s="13">
        <v>20</v>
      </c>
      <c r="C116" s="18">
        <v>1.3</v>
      </c>
      <c r="D116" s="18">
        <v>0.2</v>
      </c>
      <c r="E116" s="18">
        <v>8.6</v>
      </c>
      <c r="F116" s="18">
        <v>43</v>
      </c>
      <c r="G116" s="34">
        <v>11</v>
      </c>
      <c r="H116" s="35" t="s">
        <v>42</v>
      </c>
    </row>
    <row r="117" spans="1:8" ht="9.75">
      <c r="A117" s="33" t="s">
        <v>43</v>
      </c>
      <c r="B117" s="11">
        <v>60</v>
      </c>
      <c r="C117" s="11">
        <v>4.8</v>
      </c>
      <c r="D117" s="11">
        <v>0.6</v>
      </c>
      <c r="E117" s="11">
        <v>30.6</v>
      </c>
      <c r="F117" s="11">
        <v>150</v>
      </c>
      <c r="G117" s="11" t="s">
        <v>44</v>
      </c>
      <c r="H117" s="21" t="s">
        <v>45</v>
      </c>
    </row>
    <row r="118" spans="1:8" ht="9.75">
      <c r="A118" s="23" t="s">
        <v>25</v>
      </c>
      <c r="B118" s="4">
        <f>SUM(B112:B117)</f>
        <v>720</v>
      </c>
      <c r="C118" s="24">
        <f>SUM(C112:C117)</f>
        <v>28.029999999999998</v>
      </c>
      <c r="D118" s="24">
        <f>SUM(D112:D117)</f>
        <v>21.580000000000002</v>
      </c>
      <c r="E118" s="24">
        <f>SUM(E112:E117)</f>
        <v>110.29999999999998</v>
      </c>
      <c r="F118" s="24">
        <f>SUM(F112:F117)</f>
        <v>762.259</v>
      </c>
      <c r="G118" s="4"/>
      <c r="H118" s="14"/>
    </row>
    <row r="119" spans="1:8" ht="9.75">
      <c r="A119" s="23" t="s">
        <v>46</v>
      </c>
      <c r="B119" s="4">
        <f>SUM(B110,B118)</f>
        <v>1245</v>
      </c>
      <c r="C119" s="4">
        <f>SUM(C110,C118)</f>
        <v>42.06999999999999</v>
      </c>
      <c r="D119" s="4">
        <f>SUM(D110,D118)</f>
        <v>35.59</v>
      </c>
      <c r="E119" s="4">
        <f>SUM(E110,E118)</f>
        <v>218.02999999999997</v>
      </c>
      <c r="F119" s="4">
        <f>SUM(F110,F118)</f>
        <v>1374.909</v>
      </c>
      <c r="G119" s="4"/>
      <c r="H119" s="14"/>
    </row>
    <row r="120" spans="1:8" ht="9.75">
      <c r="A120" s="149" t="s">
        <v>144</v>
      </c>
      <c r="B120" s="149"/>
      <c r="C120" s="149"/>
      <c r="D120" s="149"/>
      <c r="E120" s="149"/>
      <c r="F120" s="149"/>
      <c r="G120" s="149"/>
      <c r="H120" s="149"/>
    </row>
    <row r="121" spans="1:8" ht="9.75">
      <c r="A121" s="151" t="s">
        <v>1</v>
      </c>
      <c r="B121" s="144"/>
      <c r="C121" s="144"/>
      <c r="D121" s="144"/>
      <c r="E121" s="144"/>
      <c r="F121" s="144"/>
      <c r="G121" s="145"/>
      <c r="H121" s="146"/>
    </row>
    <row r="122" spans="1:8" ht="9.75">
      <c r="A122" s="147" t="s">
        <v>2</v>
      </c>
      <c r="B122" s="143" t="s">
        <v>3</v>
      </c>
      <c r="C122" s="144"/>
      <c r="D122" s="144"/>
      <c r="E122" s="144"/>
      <c r="F122" s="144"/>
      <c r="G122" s="147" t="s">
        <v>4</v>
      </c>
      <c r="H122" s="147" t="s">
        <v>5</v>
      </c>
    </row>
    <row r="123" spans="1:8" ht="14.25" customHeight="1">
      <c r="A123" s="150"/>
      <c r="B123" s="3" t="s">
        <v>6</v>
      </c>
      <c r="C123" s="2" t="s">
        <v>7</v>
      </c>
      <c r="D123" s="2" t="s">
        <v>8</v>
      </c>
      <c r="E123" s="2" t="s">
        <v>9</v>
      </c>
      <c r="F123" s="2" t="s">
        <v>10</v>
      </c>
      <c r="G123" s="150"/>
      <c r="H123" s="150"/>
    </row>
    <row r="124" spans="1:8" ht="9.75">
      <c r="A124" s="142" t="s">
        <v>11</v>
      </c>
      <c r="B124" s="142"/>
      <c r="C124" s="147"/>
      <c r="D124" s="147"/>
      <c r="E124" s="147"/>
      <c r="F124" s="147"/>
      <c r="G124" s="142"/>
      <c r="H124" s="142"/>
    </row>
    <row r="125" spans="1:8" ht="9.75">
      <c r="A125" s="45" t="s">
        <v>145</v>
      </c>
      <c r="B125" s="6">
        <v>155</v>
      </c>
      <c r="C125" s="7">
        <v>4.48</v>
      </c>
      <c r="D125" s="7">
        <v>6.34</v>
      </c>
      <c r="E125" s="7">
        <v>32.18</v>
      </c>
      <c r="F125" s="7">
        <v>204</v>
      </c>
      <c r="G125" s="8" t="s">
        <v>146</v>
      </c>
      <c r="H125" s="33" t="s">
        <v>147</v>
      </c>
    </row>
    <row r="126" spans="1:8" ht="9.75">
      <c r="A126" s="66" t="s">
        <v>148</v>
      </c>
      <c r="B126" s="67">
        <v>20</v>
      </c>
      <c r="C126" s="67">
        <v>4.64</v>
      </c>
      <c r="D126" s="67">
        <v>5.9</v>
      </c>
      <c r="E126" s="67">
        <v>0</v>
      </c>
      <c r="F126" s="67">
        <v>72</v>
      </c>
      <c r="G126" s="68" t="s">
        <v>149</v>
      </c>
      <c r="H126" s="66" t="s">
        <v>17</v>
      </c>
    </row>
    <row r="127" spans="1:8" ht="12.75" customHeight="1">
      <c r="A127" s="15" t="s">
        <v>18</v>
      </c>
      <c r="B127" s="16">
        <v>90</v>
      </c>
      <c r="C127" s="69">
        <v>0.45</v>
      </c>
      <c r="D127" s="69">
        <v>1.08</v>
      </c>
      <c r="E127" s="69">
        <v>12.6</v>
      </c>
      <c r="F127" s="69">
        <v>63</v>
      </c>
      <c r="G127" s="16"/>
      <c r="H127" s="15"/>
    </row>
    <row r="128" spans="1:8" ht="9.75">
      <c r="A128" s="17" t="s">
        <v>19</v>
      </c>
      <c r="B128" s="41">
        <v>40</v>
      </c>
      <c r="C128" s="7">
        <v>3</v>
      </c>
      <c r="D128" s="7">
        <v>1.2</v>
      </c>
      <c r="E128" s="7">
        <v>20.8</v>
      </c>
      <c r="F128" s="7">
        <v>106</v>
      </c>
      <c r="G128" s="19" t="s">
        <v>20</v>
      </c>
      <c r="H128" s="20" t="s">
        <v>21</v>
      </c>
    </row>
    <row r="129" spans="1:8" ht="9.75">
      <c r="A129" s="44" t="s">
        <v>59</v>
      </c>
      <c r="B129" s="13">
        <v>222</v>
      </c>
      <c r="C129" s="12">
        <v>0.13</v>
      </c>
      <c r="D129" s="12">
        <v>0.02</v>
      </c>
      <c r="E129" s="12">
        <v>15.2</v>
      </c>
      <c r="F129" s="12">
        <v>62</v>
      </c>
      <c r="G129" s="12" t="s">
        <v>60</v>
      </c>
      <c r="H129" s="45" t="s">
        <v>61</v>
      </c>
    </row>
    <row r="130" spans="1:8" ht="9.75">
      <c r="A130" s="23" t="s">
        <v>25</v>
      </c>
      <c r="B130" s="4">
        <f>SUM(B125:B129)</f>
        <v>527</v>
      </c>
      <c r="C130" s="4">
        <f>SUM(C125:C129)</f>
        <v>12.700000000000001</v>
      </c>
      <c r="D130" s="4">
        <f>SUM(D125:D129)</f>
        <v>14.54</v>
      </c>
      <c r="E130" s="4">
        <f>SUM(E125:E129)</f>
        <v>80.78</v>
      </c>
      <c r="F130" s="4">
        <f>SUM(F125:F129)</f>
        <v>507</v>
      </c>
      <c r="G130" s="4"/>
      <c r="H130" s="14"/>
    </row>
    <row r="131" spans="1:8" ht="9.75">
      <c r="A131" s="143" t="s">
        <v>26</v>
      </c>
      <c r="B131" s="144"/>
      <c r="C131" s="144"/>
      <c r="D131" s="144"/>
      <c r="E131" s="144"/>
      <c r="F131" s="144"/>
      <c r="G131" s="144"/>
      <c r="H131" s="148"/>
    </row>
    <row r="132" spans="1:8" ht="9.75">
      <c r="A132" s="15" t="s">
        <v>86</v>
      </c>
      <c r="B132" s="55">
        <v>200</v>
      </c>
      <c r="C132" s="7">
        <v>6.41</v>
      </c>
      <c r="D132" s="7">
        <v>5.58</v>
      </c>
      <c r="E132" s="7">
        <v>10.32</v>
      </c>
      <c r="F132" s="7">
        <v>121.22</v>
      </c>
      <c r="G132" s="56" t="s">
        <v>87</v>
      </c>
      <c r="H132" s="31" t="s">
        <v>88</v>
      </c>
    </row>
    <row r="133" spans="1:8" ht="9.75">
      <c r="A133" s="14" t="s">
        <v>122</v>
      </c>
      <c r="B133" s="36">
        <v>100</v>
      </c>
      <c r="C133" s="7">
        <v>6.55</v>
      </c>
      <c r="D133" s="7">
        <v>12</v>
      </c>
      <c r="E133" s="7">
        <v>3.1</v>
      </c>
      <c r="F133" s="7">
        <v>147</v>
      </c>
      <c r="G133" s="19">
        <v>354</v>
      </c>
      <c r="H133" s="21" t="s">
        <v>123</v>
      </c>
    </row>
    <row r="134" spans="1:8" ht="9.75">
      <c r="A134" s="33" t="s">
        <v>52</v>
      </c>
      <c r="B134" s="6">
        <v>150</v>
      </c>
      <c r="C134" s="13">
        <v>8.6</v>
      </c>
      <c r="D134" s="13">
        <v>6.09</v>
      </c>
      <c r="E134" s="13">
        <v>38.64</v>
      </c>
      <c r="F134" s="13">
        <v>243.75</v>
      </c>
      <c r="G134" s="12" t="s">
        <v>53</v>
      </c>
      <c r="H134" s="61" t="s">
        <v>54</v>
      </c>
    </row>
    <row r="135" spans="1:8" ht="22.5" customHeight="1">
      <c r="A135" s="29" t="s">
        <v>95</v>
      </c>
      <c r="B135" s="6">
        <v>60</v>
      </c>
      <c r="C135" s="7">
        <v>1</v>
      </c>
      <c r="D135" s="7">
        <v>0.6</v>
      </c>
      <c r="E135" s="7">
        <v>4.47</v>
      </c>
      <c r="F135" s="7">
        <v>23.4</v>
      </c>
      <c r="G135" s="30">
        <v>305</v>
      </c>
      <c r="H135" s="21" t="s">
        <v>96</v>
      </c>
    </row>
    <row r="136" spans="1:8" ht="9.75">
      <c r="A136" s="14" t="s">
        <v>97</v>
      </c>
      <c r="B136" s="19">
        <v>200</v>
      </c>
      <c r="C136" s="32">
        <v>0.76</v>
      </c>
      <c r="D136" s="32">
        <v>0.04</v>
      </c>
      <c r="E136" s="32">
        <v>20.22</v>
      </c>
      <c r="F136" s="32">
        <v>85.51</v>
      </c>
      <c r="G136" s="13" t="s">
        <v>98</v>
      </c>
      <c r="H136" s="21" t="s">
        <v>99</v>
      </c>
    </row>
    <row r="137" spans="1:8" ht="9.75">
      <c r="A137" s="33" t="s">
        <v>41</v>
      </c>
      <c r="B137" s="13">
        <v>20</v>
      </c>
      <c r="C137" s="18">
        <v>1.3</v>
      </c>
      <c r="D137" s="18">
        <v>0.2</v>
      </c>
      <c r="E137" s="18">
        <v>8.6</v>
      </c>
      <c r="F137" s="18">
        <v>43</v>
      </c>
      <c r="G137" s="34">
        <v>11</v>
      </c>
      <c r="H137" s="35" t="s">
        <v>42</v>
      </c>
    </row>
    <row r="138" spans="1:8" ht="9.75">
      <c r="A138" s="33" t="s">
        <v>43</v>
      </c>
      <c r="B138" s="36">
        <v>40</v>
      </c>
      <c r="C138" s="13">
        <v>3.2</v>
      </c>
      <c r="D138" s="13">
        <v>0.4</v>
      </c>
      <c r="E138" s="13">
        <v>20.4</v>
      </c>
      <c r="F138" s="13">
        <v>100</v>
      </c>
      <c r="G138" s="11" t="s">
        <v>44</v>
      </c>
      <c r="H138" s="21" t="s">
        <v>45</v>
      </c>
    </row>
    <row r="139" spans="1:8" ht="9.75">
      <c r="A139" s="23" t="s">
        <v>25</v>
      </c>
      <c r="B139" s="4">
        <f>SUM(B132:B138)</f>
        <v>770</v>
      </c>
      <c r="C139" s="24">
        <f>SUM(C132:C138)</f>
        <v>27.820000000000004</v>
      </c>
      <c r="D139" s="24">
        <f>SUM(D132:D138)</f>
        <v>24.909999999999997</v>
      </c>
      <c r="E139" s="24">
        <f>SUM(E132:E138)</f>
        <v>105.75</v>
      </c>
      <c r="F139" s="24">
        <f>SUM(F132:F138)</f>
        <v>763.88</v>
      </c>
      <c r="G139" s="4"/>
      <c r="H139" s="14"/>
    </row>
    <row r="140" spans="1:8" ht="9.75">
      <c r="A140" s="23" t="s">
        <v>46</v>
      </c>
      <c r="B140" s="4">
        <f>SUM(B130,B139)</f>
        <v>1297</v>
      </c>
      <c r="C140" s="4">
        <f>SUM(C130,C139)</f>
        <v>40.52</v>
      </c>
      <c r="D140" s="4">
        <f>SUM(D130,D139)</f>
        <v>39.449999999999996</v>
      </c>
      <c r="E140" s="4">
        <f>SUM(E130,E139)</f>
        <v>186.53</v>
      </c>
      <c r="F140" s="4">
        <f>SUM(F130,F139)</f>
        <v>1270.88</v>
      </c>
      <c r="G140" s="4"/>
      <c r="H140" s="14"/>
    </row>
    <row r="141" spans="1:8" ht="9.75">
      <c r="A141" s="149" t="s">
        <v>47</v>
      </c>
      <c r="B141" s="149"/>
      <c r="C141" s="149"/>
      <c r="D141" s="149"/>
      <c r="E141" s="149"/>
      <c r="F141" s="149"/>
      <c r="G141" s="149"/>
      <c r="H141" s="149"/>
    </row>
    <row r="142" spans="1:8" ht="9.75">
      <c r="A142" s="147" t="s">
        <v>2</v>
      </c>
      <c r="B142" s="143" t="s">
        <v>3</v>
      </c>
      <c r="C142" s="144"/>
      <c r="D142" s="144"/>
      <c r="E142" s="144"/>
      <c r="F142" s="144"/>
      <c r="G142" s="147" t="s">
        <v>4</v>
      </c>
      <c r="H142" s="147" t="s">
        <v>5</v>
      </c>
    </row>
    <row r="143" spans="1:8" ht="13.5" customHeight="1">
      <c r="A143" s="150"/>
      <c r="B143" s="3" t="s">
        <v>6</v>
      </c>
      <c r="C143" s="2" t="s">
        <v>7</v>
      </c>
      <c r="D143" s="2" t="s">
        <v>8</v>
      </c>
      <c r="E143" s="2" t="s">
        <v>9</v>
      </c>
      <c r="F143" s="2" t="s">
        <v>10</v>
      </c>
      <c r="G143" s="150"/>
      <c r="H143" s="150"/>
    </row>
    <row r="144" spans="1:8" ht="9.75">
      <c r="A144" s="142" t="s">
        <v>11</v>
      </c>
      <c r="B144" s="142"/>
      <c r="C144" s="147"/>
      <c r="D144" s="147"/>
      <c r="E144" s="147"/>
      <c r="F144" s="147"/>
      <c r="G144" s="142"/>
      <c r="H144" s="142"/>
    </row>
    <row r="145" spans="1:8" ht="9.75">
      <c r="A145" s="5" t="s">
        <v>30</v>
      </c>
      <c r="B145" s="6">
        <v>70</v>
      </c>
      <c r="C145" s="7">
        <v>15.5</v>
      </c>
      <c r="D145" s="7">
        <v>13</v>
      </c>
      <c r="E145" s="7">
        <v>0</v>
      </c>
      <c r="F145" s="7">
        <v>179.2</v>
      </c>
      <c r="G145" s="19" t="s">
        <v>150</v>
      </c>
      <c r="H145" s="26" t="s">
        <v>32</v>
      </c>
    </row>
    <row r="146" spans="1:8" ht="9.75">
      <c r="A146" s="14" t="s">
        <v>68</v>
      </c>
      <c r="B146" s="46">
        <v>150</v>
      </c>
      <c r="C146" s="47">
        <v>5.52</v>
      </c>
      <c r="D146" s="47">
        <v>4.51</v>
      </c>
      <c r="E146" s="47">
        <v>26.45</v>
      </c>
      <c r="F146" s="47">
        <v>168.45</v>
      </c>
      <c r="G146" s="19" t="s">
        <v>69</v>
      </c>
      <c r="H146" s="14" t="s">
        <v>70</v>
      </c>
    </row>
    <row r="147" spans="1:8" ht="21" customHeight="1">
      <c r="A147" s="29" t="s">
        <v>83</v>
      </c>
      <c r="B147" s="6">
        <v>20</v>
      </c>
      <c r="C147" s="18">
        <v>0.14</v>
      </c>
      <c r="D147" s="18">
        <v>0.02</v>
      </c>
      <c r="E147" s="18">
        <v>0.38</v>
      </c>
      <c r="F147" s="18">
        <v>2.4</v>
      </c>
      <c r="G147" s="30" t="s">
        <v>84</v>
      </c>
      <c r="H147" s="31" t="s">
        <v>85</v>
      </c>
    </row>
    <row r="148" spans="1:8" ht="9.75">
      <c r="A148" s="33" t="s">
        <v>43</v>
      </c>
      <c r="B148" s="36">
        <v>40</v>
      </c>
      <c r="C148" s="32">
        <v>3.2</v>
      </c>
      <c r="D148" s="32">
        <v>0.4</v>
      </c>
      <c r="E148" s="32">
        <v>20.4</v>
      </c>
      <c r="F148" s="32">
        <v>100</v>
      </c>
      <c r="G148" s="11" t="s">
        <v>44</v>
      </c>
      <c r="H148" s="21" t="s">
        <v>45</v>
      </c>
    </row>
    <row r="149" spans="1:8" ht="9.75">
      <c r="A149" s="44" t="s">
        <v>59</v>
      </c>
      <c r="B149" s="13">
        <v>222</v>
      </c>
      <c r="C149" s="11">
        <v>0.13</v>
      </c>
      <c r="D149" s="11">
        <v>0.02</v>
      </c>
      <c r="E149" s="11">
        <v>15.2</v>
      </c>
      <c r="F149" s="11">
        <v>62</v>
      </c>
      <c r="G149" s="12" t="s">
        <v>60</v>
      </c>
      <c r="H149" s="45" t="s">
        <v>61</v>
      </c>
    </row>
    <row r="150" spans="1:8" ht="9.75">
      <c r="A150" s="23" t="s">
        <v>25</v>
      </c>
      <c r="B150" s="4">
        <f>SUM(B145:B149)</f>
        <v>502</v>
      </c>
      <c r="C150" s="24">
        <f>SUM(C145:C149)</f>
        <v>24.49</v>
      </c>
      <c r="D150" s="24">
        <f>SUM(D145:D149)</f>
        <v>17.949999999999996</v>
      </c>
      <c r="E150" s="24">
        <f>SUM(E145:E149)</f>
        <v>62.42999999999999</v>
      </c>
      <c r="F150" s="24">
        <f>SUM(F145:F149)</f>
        <v>512.05</v>
      </c>
      <c r="G150" s="4"/>
      <c r="H150" s="14"/>
    </row>
    <row r="151" spans="1:8" ht="9.75">
      <c r="A151" s="143" t="s">
        <v>26</v>
      </c>
      <c r="B151" s="144"/>
      <c r="C151" s="144"/>
      <c r="D151" s="144"/>
      <c r="E151" s="144"/>
      <c r="F151" s="144"/>
      <c r="G151" s="144"/>
      <c r="H151" s="148"/>
    </row>
    <row r="152" spans="1:8" ht="12" customHeight="1">
      <c r="A152" s="14" t="s">
        <v>62</v>
      </c>
      <c r="B152" s="36">
        <v>200</v>
      </c>
      <c r="C152" s="7">
        <v>1.53</v>
      </c>
      <c r="D152" s="7">
        <v>5.1</v>
      </c>
      <c r="E152" s="7">
        <v>8</v>
      </c>
      <c r="F152" s="7">
        <v>83.9</v>
      </c>
      <c r="G152" s="8" t="s">
        <v>63</v>
      </c>
      <c r="H152" s="21" t="s">
        <v>64</v>
      </c>
    </row>
    <row r="153" spans="1:8" ht="9.75">
      <c r="A153" s="15" t="s">
        <v>151</v>
      </c>
      <c r="B153" s="41">
        <v>90</v>
      </c>
      <c r="C153" s="18">
        <v>12.23</v>
      </c>
      <c r="D153" s="18">
        <v>7.73</v>
      </c>
      <c r="E153" s="18">
        <v>12.14</v>
      </c>
      <c r="F153" s="18">
        <v>169.44</v>
      </c>
      <c r="G153" s="70" t="s">
        <v>152</v>
      </c>
      <c r="H153" s="66" t="s">
        <v>153</v>
      </c>
    </row>
    <row r="154" spans="1:8" ht="9.75">
      <c r="A154" s="33" t="s">
        <v>77</v>
      </c>
      <c r="B154" s="6">
        <v>150</v>
      </c>
      <c r="C154" s="13">
        <v>2.86</v>
      </c>
      <c r="D154" s="13">
        <v>4.32</v>
      </c>
      <c r="E154" s="13">
        <v>23.02</v>
      </c>
      <c r="F154" s="13">
        <v>142.4</v>
      </c>
      <c r="G154" s="13" t="s">
        <v>78</v>
      </c>
      <c r="H154" s="21" t="s">
        <v>79</v>
      </c>
    </row>
    <row r="155" spans="1:8" ht="9.75">
      <c r="A155" s="14" t="s">
        <v>112</v>
      </c>
      <c r="B155" s="11">
        <v>200</v>
      </c>
      <c r="C155" s="12">
        <v>0</v>
      </c>
      <c r="D155" s="12">
        <v>0</v>
      </c>
      <c r="E155" s="12">
        <v>19.97</v>
      </c>
      <c r="F155" s="12">
        <v>76</v>
      </c>
      <c r="G155" s="11" t="s">
        <v>113</v>
      </c>
      <c r="H155" s="21" t="s">
        <v>114</v>
      </c>
    </row>
    <row r="156" spans="1:8" ht="12.75" customHeight="1">
      <c r="A156" s="15" t="s">
        <v>18</v>
      </c>
      <c r="B156" s="16">
        <v>90</v>
      </c>
      <c r="C156" s="16">
        <v>0.45</v>
      </c>
      <c r="D156" s="16">
        <v>1.08</v>
      </c>
      <c r="E156" s="16">
        <v>12.6</v>
      </c>
      <c r="F156" s="16">
        <v>63</v>
      </c>
      <c r="G156" s="16"/>
      <c r="H156" s="15"/>
    </row>
    <row r="157" spans="1:8" s="54" customFormat="1" ht="9.75">
      <c r="A157" s="49" t="s">
        <v>41</v>
      </c>
      <c r="B157" s="50">
        <v>40</v>
      </c>
      <c r="C157" s="51">
        <v>2.6</v>
      </c>
      <c r="D157" s="51">
        <v>0.4</v>
      </c>
      <c r="E157" s="51">
        <v>17.2</v>
      </c>
      <c r="F157" s="51">
        <v>85</v>
      </c>
      <c r="G157" s="52" t="s">
        <v>44</v>
      </c>
      <c r="H157" s="53" t="s">
        <v>42</v>
      </c>
    </row>
    <row r="158" spans="1:8" ht="9.75">
      <c r="A158" s="33" t="s">
        <v>43</v>
      </c>
      <c r="B158" s="36">
        <v>40</v>
      </c>
      <c r="C158" s="13">
        <v>3.2</v>
      </c>
      <c r="D158" s="13">
        <v>0.4</v>
      </c>
      <c r="E158" s="13">
        <v>20.4</v>
      </c>
      <c r="F158" s="13">
        <v>100</v>
      </c>
      <c r="G158" s="11" t="s">
        <v>44</v>
      </c>
      <c r="H158" s="21" t="s">
        <v>45</v>
      </c>
    </row>
    <row r="159" spans="1:8" ht="9.75">
      <c r="A159" s="23" t="s">
        <v>25</v>
      </c>
      <c r="B159" s="4">
        <f>SUM(B152:B158)</f>
        <v>810</v>
      </c>
      <c r="C159" s="24">
        <f>SUM(C152:C158)</f>
        <v>22.87</v>
      </c>
      <c r="D159" s="24">
        <f>SUM(D152:D158)</f>
        <v>19.029999999999994</v>
      </c>
      <c r="E159" s="24">
        <f>SUM(E152:E158)</f>
        <v>113.32999999999998</v>
      </c>
      <c r="F159" s="24">
        <f>SUM(F152:F158)</f>
        <v>719.74</v>
      </c>
      <c r="G159" s="4"/>
      <c r="H159" s="14"/>
    </row>
    <row r="160" spans="1:8" ht="9.75">
      <c r="A160" s="23" t="s">
        <v>46</v>
      </c>
      <c r="B160" s="4">
        <f>SUM(B150,B159)</f>
        <v>1312</v>
      </c>
      <c r="C160" s="4">
        <f>SUM(C150,C159)</f>
        <v>47.36</v>
      </c>
      <c r="D160" s="4">
        <f>SUM(D150,D159)</f>
        <v>36.97999999999999</v>
      </c>
      <c r="E160" s="4">
        <f>SUM(E150,E159)</f>
        <v>175.76</v>
      </c>
      <c r="F160" s="4">
        <f>SUM(F150,F159)</f>
        <v>1231.79</v>
      </c>
      <c r="G160" s="4"/>
      <c r="H160" s="14"/>
    </row>
    <row r="161" spans="1:8" ht="9.75">
      <c r="A161" s="151" t="s">
        <v>73</v>
      </c>
      <c r="B161" s="144"/>
      <c r="C161" s="144"/>
      <c r="D161" s="144"/>
      <c r="E161" s="144"/>
      <c r="F161" s="144"/>
      <c r="G161" s="145"/>
      <c r="H161" s="146"/>
    </row>
    <row r="162" spans="1:8" ht="9.75">
      <c r="A162" s="147" t="s">
        <v>2</v>
      </c>
      <c r="B162" s="143" t="s">
        <v>3</v>
      </c>
      <c r="C162" s="144"/>
      <c r="D162" s="144"/>
      <c r="E162" s="144"/>
      <c r="F162" s="144"/>
      <c r="G162" s="147" t="s">
        <v>4</v>
      </c>
      <c r="H162" s="147" t="s">
        <v>5</v>
      </c>
    </row>
    <row r="163" spans="1:8" ht="15" customHeight="1">
      <c r="A163" s="150"/>
      <c r="B163" s="3" t="s">
        <v>6</v>
      </c>
      <c r="C163" s="2" t="s">
        <v>7</v>
      </c>
      <c r="D163" s="2" t="s">
        <v>8</v>
      </c>
      <c r="E163" s="2" t="s">
        <v>9</v>
      </c>
      <c r="F163" s="2" t="s">
        <v>10</v>
      </c>
      <c r="G163" s="150"/>
      <c r="H163" s="150"/>
    </row>
    <row r="164" spans="1:8" ht="9.75">
      <c r="A164" s="142" t="s">
        <v>11</v>
      </c>
      <c r="B164" s="142"/>
      <c r="C164" s="142"/>
      <c r="D164" s="142"/>
      <c r="E164" s="142"/>
      <c r="F164" s="142"/>
      <c r="G164" s="142"/>
      <c r="H164" s="142"/>
    </row>
    <row r="165" spans="1:8" ht="9.75">
      <c r="A165" s="14" t="s">
        <v>122</v>
      </c>
      <c r="B165" s="36">
        <v>100</v>
      </c>
      <c r="C165" s="62">
        <v>6.55</v>
      </c>
      <c r="D165" s="62">
        <v>12</v>
      </c>
      <c r="E165" s="62">
        <v>3.1</v>
      </c>
      <c r="F165" s="62">
        <v>147</v>
      </c>
      <c r="G165" s="19">
        <v>354</v>
      </c>
      <c r="H165" s="21" t="s">
        <v>123</v>
      </c>
    </row>
    <row r="166" spans="1:8" ht="9.75">
      <c r="A166" s="33" t="s">
        <v>52</v>
      </c>
      <c r="B166" s="6">
        <v>125</v>
      </c>
      <c r="C166" s="7">
        <v>7.1</v>
      </c>
      <c r="D166" s="7">
        <v>5.1</v>
      </c>
      <c r="E166" s="7">
        <v>32.2</v>
      </c>
      <c r="F166" s="7">
        <v>203.1</v>
      </c>
      <c r="G166" s="48" t="s">
        <v>154</v>
      </c>
      <c r="H166" s="61" t="s">
        <v>54</v>
      </c>
    </row>
    <row r="167" spans="1:8" ht="20.25">
      <c r="A167" s="29" t="s">
        <v>119</v>
      </c>
      <c r="B167" s="13">
        <v>20</v>
      </c>
      <c r="C167" s="32">
        <v>0.22</v>
      </c>
      <c r="D167" s="32">
        <v>0.04</v>
      </c>
      <c r="E167" s="32">
        <v>0.76</v>
      </c>
      <c r="F167" s="32">
        <v>4.4</v>
      </c>
      <c r="G167" s="32" t="s">
        <v>120</v>
      </c>
      <c r="H167" s="21" t="s">
        <v>121</v>
      </c>
    </row>
    <row r="168" spans="1:8" ht="9.75">
      <c r="A168" s="33" t="s">
        <v>43</v>
      </c>
      <c r="B168" s="36">
        <v>40</v>
      </c>
      <c r="C168" s="13">
        <v>3.2</v>
      </c>
      <c r="D168" s="13">
        <v>0.4</v>
      </c>
      <c r="E168" s="13">
        <v>20.4</v>
      </c>
      <c r="F168" s="13">
        <v>100</v>
      </c>
      <c r="G168" s="11" t="s">
        <v>44</v>
      </c>
      <c r="H168" s="21" t="s">
        <v>45</v>
      </c>
    </row>
    <row r="169" spans="1:8" ht="9.75">
      <c r="A169" s="21" t="s">
        <v>22</v>
      </c>
      <c r="B169" s="12">
        <v>215</v>
      </c>
      <c r="C169" s="12">
        <v>0.07</v>
      </c>
      <c r="D169" s="12">
        <v>0.02</v>
      </c>
      <c r="E169" s="12">
        <v>15</v>
      </c>
      <c r="F169" s="12">
        <v>60</v>
      </c>
      <c r="G169" s="12" t="s">
        <v>23</v>
      </c>
      <c r="H169" s="22" t="s">
        <v>24</v>
      </c>
    </row>
    <row r="170" spans="1:8" ht="9.75">
      <c r="A170" s="23" t="s">
        <v>25</v>
      </c>
      <c r="B170" s="4">
        <f>SUM(B165:B169)</f>
        <v>500</v>
      </c>
      <c r="C170" s="24">
        <f>SUM(C165:C169)</f>
        <v>17.14</v>
      </c>
      <c r="D170" s="24">
        <f>SUM(D165:D169)</f>
        <v>17.56</v>
      </c>
      <c r="E170" s="24">
        <f>SUM(E165:E169)</f>
        <v>71.46000000000001</v>
      </c>
      <c r="F170" s="24">
        <f>SUM(F165:F169)</f>
        <v>514.5</v>
      </c>
      <c r="G170" s="4"/>
      <c r="H170" s="14"/>
    </row>
    <row r="171" spans="1:8" ht="9.75">
      <c r="A171" s="143" t="s">
        <v>26</v>
      </c>
      <c r="B171" s="144"/>
      <c r="C171" s="144"/>
      <c r="D171" s="144"/>
      <c r="E171" s="144"/>
      <c r="F171" s="144"/>
      <c r="G171" s="144"/>
      <c r="H171" s="148"/>
    </row>
    <row r="172" spans="1:8" ht="13.5" customHeight="1">
      <c r="A172" s="14" t="s">
        <v>27</v>
      </c>
      <c r="B172" s="11">
        <v>200</v>
      </c>
      <c r="C172" s="13">
        <f>2.03/250*200</f>
        <v>1.6239999999999997</v>
      </c>
      <c r="D172" s="13">
        <f>2.74/250*200</f>
        <v>2.192</v>
      </c>
      <c r="E172" s="13">
        <f>16.27/250*200</f>
        <v>13.016</v>
      </c>
      <c r="F172" s="13">
        <f>96.41/250*200</f>
        <v>77.128</v>
      </c>
      <c r="G172" s="25" t="s">
        <v>28</v>
      </c>
      <c r="H172" s="21" t="s">
        <v>29</v>
      </c>
    </row>
    <row r="173" spans="1:8" ht="9.75">
      <c r="A173" s="22" t="s">
        <v>155</v>
      </c>
      <c r="B173" s="36">
        <v>230</v>
      </c>
      <c r="C173" s="28">
        <v>18.13</v>
      </c>
      <c r="D173" s="28">
        <v>14.03</v>
      </c>
      <c r="E173" s="28">
        <v>47.61</v>
      </c>
      <c r="F173" s="28">
        <v>393.83</v>
      </c>
      <c r="G173" s="11" t="s">
        <v>156</v>
      </c>
      <c r="H173" s="20" t="s">
        <v>157</v>
      </c>
    </row>
    <row r="174" spans="1:8" ht="22.5" customHeight="1">
      <c r="A174" s="29" t="s">
        <v>158</v>
      </c>
      <c r="B174" s="6">
        <v>60</v>
      </c>
      <c r="C174" s="7">
        <v>1.32</v>
      </c>
      <c r="D174" s="7">
        <v>0.06</v>
      </c>
      <c r="E174" s="7">
        <v>3.78</v>
      </c>
      <c r="F174" s="7">
        <v>21</v>
      </c>
      <c r="G174" s="30">
        <v>302</v>
      </c>
      <c r="H174" s="21" t="s">
        <v>37</v>
      </c>
    </row>
    <row r="175" spans="1:8" ht="9.75">
      <c r="A175" s="14" t="s">
        <v>38</v>
      </c>
      <c r="B175" s="12">
        <v>200</v>
      </c>
      <c r="C175" s="32">
        <v>0.15</v>
      </c>
      <c r="D175" s="32">
        <v>0.06</v>
      </c>
      <c r="E175" s="32">
        <v>20.65</v>
      </c>
      <c r="F175" s="32">
        <v>82.9</v>
      </c>
      <c r="G175" s="13" t="s">
        <v>39</v>
      </c>
      <c r="H175" s="21" t="s">
        <v>40</v>
      </c>
    </row>
    <row r="176" spans="1:8" ht="9.75">
      <c r="A176" s="33" t="s">
        <v>41</v>
      </c>
      <c r="B176" s="13">
        <v>20</v>
      </c>
      <c r="C176" s="18">
        <v>1.3</v>
      </c>
      <c r="D176" s="18">
        <v>0.2</v>
      </c>
      <c r="E176" s="18">
        <v>8.6</v>
      </c>
      <c r="F176" s="18">
        <v>43</v>
      </c>
      <c r="G176" s="34">
        <v>11</v>
      </c>
      <c r="H176" s="35" t="s">
        <v>42</v>
      </c>
    </row>
    <row r="177" spans="1:8" ht="9.75">
      <c r="A177" s="33" t="s">
        <v>43</v>
      </c>
      <c r="B177" s="36">
        <v>40</v>
      </c>
      <c r="C177" s="13">
        <v>3.2</v>
      </c>
      <c r="D177" s="13">
        <v>0.4</v>
      </c>
      <c r="E177" s="13">
        <v>20.4</v>
      </c>
      <c r="F177" s="13">
        <v>100</v>
      </c>
      <c r="G177" s="11" t="s">
        <v>44</v>
      </c>
      <c r="H177" s="21" t="s">
        <v>45</v>
      </c>
    </row>
    <row r="178" spans="1:8" ht="9.75">
      <c r="A178" s="23" t="s">
        <v>25</v>
      </c>
      <c r="B178" s="4">
        <f>SUM(B172:B177)</f>
        <v>750</v>
      </c>
      <c r="C178" s="24">
        <f>SUM(C172:C177)</f>
        <v>25.723999999999997</v>
      </c>
      <c r="D178" s="24">
        <f>SUM(D172:D177)</f>
        <v>16.941999999999997</v>
      </c>
      <c r="E178" s="24">
        <f>SUM(E172:E177)</f>
        <v>114.05599999999998</v>
      </c>
      <c r="F178" s="24">
        <f>SUM(F172:F177)</f>
        <v>717.858</v>
      </c>
      <c r="G178" s="4"/>
      <c r="H178" s="14"/>
    </row>
    <row r="179" spans="1:8" ht="9.75">
      <c r="A179" s="23" t="s">
        <v>46</v>
      </c>
      <c r="B179" s="4">
        <f>SUM(B170,B178)</f>
        <v>1250</v>
      </c>
      <c r="C179" s="4">
        <f>SUM(C170,C178)</f>
        <v>42.864</v>
      </c>
      <c r="D179" s="4">
        <f>SUM(D170,D178)</f>
        <v>34.501999999999995</v>
      </c>
      <c r="E179" s="4">
        <f>SUM(E170,E178)</f>
        <v>185.516</v>
      </c>
      <c r="F179" s="4">
        <f>SUM(F170,F178)</f>
        <v>1232.358</v>
      </c>
      <c r="G179" s="4"/>
      <c r="H179" s="14"/>
    </row>
    <row r="180" spans="1:8" ht="9.75">
      <c r="A180" s="151" t="s">
        <v>100</v>
      </c>
      <c r="B180" s="144"/>
      <c r="C180" s="144"/>
      <c r="D180" s="144"/>
      <c r="E180" s="144"/>
      <c r="F180" s="144"/>
      <c r="G180" s="145"/>
      <c r="H180" s="146"/>
    </row>
    <row r="181" spans="1:8" ht="9.75">
      <c r="A181" s="147" t="s">
        <v>2</v>
      </c>
      <c r="B181" s="143" t="s">
        <v>3</v>
      </c>
      <c r="C181" s="144"/>
      <c r="D181" s="144"/>
      <c r="E181" s="144"/>
      <c r="F181" s="144"/>
      <c r="G181" s="147" t="s">
        <v>4</v>
      </c>
      <c r="H181" s="147" t="s">
        <v>5</v>
      </c>
    </row>
    <row r="182" spans="1:8" ht="10.5" customHeight="1">
      <c r="A182" s="150"/>
      <c r="B182" s="3" t="s">
        <v>6</v>
      </c>
      <c r="C182" s="2" t="s">
        <v>7</v>
      </c>
      <c r="D182" s="2" t="s">
        <v>8</v>
      </c>
      <c r="E182" s="2" t="s">
        <v>9</v>
      </c>
      <c r="F182" s="2" t="s">
        <v>10</v>
      </c>
      <c r="G182" s="150"/>
      <c r="H182" s="150"/>
    </row>
    <row r="183" spans="1:8" ht="9.75">
      <c r="A183" s="142" t="s">
        <v>11</v>
      </c>
      <c r="B183" s="142"/>
      <c r="C183" s="142"/>
      <c r="D183" s="142"/>
      <c r="E183" s="142"/>
      <c r="F183" s="142"/>
      <c r="G183" s="142"/>
      <c r="H183" s="142"/>
    </row>
    <row r="184" spans="1:8" ht="9.75">
      <c r="A184" s="22" t="s">
        <v>138</v>
      </c>
      <c r="B184" s="11">
        <v>90</v>
      </c>
      <c r="C184" s="13">
        <v>14.7</v>
      </c>
      <c r="D184" s="13">
        <f>12.3*0.9</f>
        <v>11.07</v>
      </c>
      <c r="E184" s="13">
        <v>12.95</v>
      </c>
      <c r="F184" s="13">
        <f>242.41*0.9</f>
        <v>218.169</v>
      </c>
      <c r="G184" s="13" t="s">
        <v>139</v>
      </c>
      <c r="H184" s="21" t="s">
        <v>140</v>
      </c>
    </row>
    <row r="185" spans="1:8" ht="9.75">
      <c r="A185" s="21" t="s">
        <v>124</v>
      </c>
      <c r="B185" s="11">
        <v>150</v>
      </c>
      <c r="C185" s="11">
        <v>3.06</v>
      </c>
      <c r="D185" s="11">
        <v>4.8</v>
      </c>
      <c r="E185" s="11">
        <v>20.44</v>
      </c>
      <c r="F185" s="11">
        <v>137.25</v>
      </c>
      <c r="G185" s="11" t="s">
        <v>125</v>
      </c>
      <c r="H185" s="21" t="s">
        <v>126</v>
      </c>
    </row>
    <row r="186" spans="1:8" ht="20.25">
      <c r="A186" s="29" t="s">
        <v>83</v>
      </c>
      <c r="B186" s="6">
        <v>20</v>
      </c>
      <c r="C186" s="18">
        <v>0.14</v>
      </c>
      <c r="D186" s="18">
        <v>0.02</v>
      </c>
      <c r="E186" s="18">
        <v>0.38</v>
      </c>
      <c r="F186" s="18">
        <v>2.4</v>
      </c>
      <c r="G186" s="30" t="s">
        <v>84</v>
      </c>
      <c r="H186" s="31" t="s">
        <v>85</v>
      </c>
    </row>
    <row r="187" spans="1:8" ht="9.75">
      <c r="A187" s="33" t="s">
        <v>43</v>
      </c>
      <c r="B187" s="36">
        <v>40</v>
      </c>
      <c r="C187" s="13">
        <v>3.2</v>
      </c>
      <c r="D187" s="13">
        <v>0.4</v>
      </c>
      <c r="E187" s="13">
        <v>20.4</v>
      </c>
      <c r="F187" s="13">
        <v>100</v>
      </c>
      <c r="G187" s="11" t="s">
        <v>44</v>
      </c>
      <c r="H187" s="21" t="s">
        <v>45</v>
      </c>
    </row>
    <row r="188" spans="1:8" ht="9.75">
      <c r="A188" s="44" t="s">
        <v>59</v>
      </c>
      <c r="B188" s="13">
        <v>222</v>
      </c>
      <c r="C188" s="11">
        <v>0.13</v>
      </c>
      <c r="D188" s="11">
        <v>0.02</v>
      </c>
      <c r="E188" s="11">
        <v>15.2</v>
      </c>
      <c r="F188" s="11">
        <v>62</v>
      </c>
      <c r="G188" s="12" t="s">
        <v>60</v>
      </c>
      <c r="H188" s="45" t="s">
        <v>61</v>
      </c>
    </row>
    <row r="189" spans="1:8" ht="9.75">
      <c r="A189" s="23" t="s">
        <v>25</v>
      </c>
      <c r="B189" s="4">
        <f>SUM(B184:B188)</f>
        <v>522</v>
      </c>
      <c r="C189" s="24">
        <f>SUM(C184:C188)</f>
        <v>21.229999999999997</v>
      </c>
      <c r="D189" s="24">
        <f>SUM(D184:D188)</f>
        <v>16.31</v>
      </c>
      <c r="E189" s="24">
        <f>SUM(E184:E188)</f>
        <v>69.37</v>
      </c>
      <c r="F189" s="24">
        <f>SUM(F184:F188)</f>
        <v>519.819</v>
      </c>
      <c r="G189" s="4"/>
      <c r="H189" s="14"/>
    </row>
    <row r="190" spans="1:8" ht="9.75">
      <c r="A190" s="143" t="s">
        <v>26</v>
      </c>
      <c r="B190" s="144"/>
      <c r="C190" s="144"/>
      <c r="D190" s="144"/>
      <c r="E190" s="144"/>
      <c r="F190" s="144"/>
      <c r="G190" s="144"/>
      <c r="H190" s="148"/>
    </row>
    <row r="191" spans="1:8" ht="12" customHeight="1">
      <c r="A191" s="15" t="s">
        <v>107</v>
      </c>
      <c r="B191" s="60">
        <v>200</v>
      </c>
      <c r="C191" s="62">
        <v>3.6</v>
      </c>
      <c r="D191" s="62">
        <v>3.23</v>
      </c>
      <c r="E191" s="62">
        <v>13.31</v>
      </c>
      <c r="F191" s="62">
        <v>98.97</v>
      </c>
      <c r="G191" s="56" t="s">
        <v>108</v>
      </c>
      <c r="H191" s="31" t="s">
        <v>109</v>
      </c>
    </row>
    <row r="192" spans="1:8" ht="9.75">
      <c r="A192" s="29" t="s">
        <v>159</v>
      </c>
      <c r="B192" s="6">
        <v>100</v>
      </c>
      <c r="C192" s="7">
        <v>14.1</v>
      </c>
      <c r="D192" s="7">
        <v>15.3</v>
      </c>
      <c r="E192" s="7">
        <v>3.2</v>
      </c>
      <c r="F192" s="7">
        <v>205.9</v>
      </c>
      <c r="G192" s="8" t="s">
        <v>160</v>
      </c>
      <c r="H192" s="21" t="s">
        <v>161</v>
      </c>
    </row>
    <row r="193" spans="1:8" ht="9.75">
      <c r="A193" s="15" t="s">
        <v>162</v>
      </c>
      <c r="B193" s="16">
        <v>150</v>
      </c>
      <c r="C193" s="67">
        <v>5.52</v>
      </c>
      <c r="D193" s="67">
        <v>4.51</v>
      </c>
      <c r="E193" s="67">
        <v>26.45</v>
      </c>
      <c r="F193" s="67">
        <v>168.45</v>
      </c>
      <c r="G193" s="39" t="s">
        <v>69</v>
      </c>
      <c r="H193" s="15" t="s">
        <v>70</v>
      </c>
    </row>
    <row r="194" spans="1:8" ht="12.75" customHeight="1">
      <c r="A194" s="15" t="s">
        <v>163</v>
      </c>
      <c r="B194" s="71">
        <v>200</v>
      </c>
      <c r="C194" s="18">
        <v>0.1</v>
      </c>
      <c r="D194" s="18">
        <v>0.1</v>
      </c>
      <c r="E194" s="18">
        <v>15.9</v>
      </c>
      <c r="F194" s="18">
        <v>65</v>
      </c>
      <c r="G194" s="72" t="s">
        <v>164</v>
      </c>
      <c r="H194" s="26" t="s">
        <v>72</v>
      </c>
    </row>
    <row r="195" spans="1:8" ht="9.75">
      <c r="A195" s="14" t="s">
        <v>56</v>
      </c>
      <c r="B195" s="36">
        <v>100</v>
      </c>
      <c r="C195" s="13">
        <v>0.4</v>
      </c>
      <c r="D195" s="13">
        <v>0.4</v>
      </c>
      <c r="E195" s="13">
        <f>19.6/2</f>
        <v>9.8</v>
      </c>
      <c r="F195" s="13">
        <f>94/2</f>
        <v>47</v>
      </c>
      <c r="G195" s="19" t="s">
        <v>57</v>
      </c>
      <c r="H195" s="14" t="s">
        <v>58</v>
      </c>
    </row>
    <row r="196" spans="1:8" ht="9.75">
      <c r="A196" s="33" t="s">
        <v>41</v>
      </c>
      <c r="B196" s="13">
        <v>20</v>
      </c>
      <c r="C196" s="18">
        <v>1.3</v>
      </c>
      <c r="D196" s="18">
        <v>0.2</v>
      </c>
      <c r="E196" s="18">
        <v>8.6</v>
      </c>
      <c r="F196" s="18">
        <v>43</v>
      </c>
      <c r="G196" s="34">
        <v>11</v>
      </c>
      <c r="H196" s="35" t="s">
        <v>42</v>
      </c>
    </row>
    <row r="197" spans="1:8" ht="9.75">
      <c r="A197" s="40" t="s">
        <v>43</v>
      </c>
      <c r="B197" s="38">
        <v>40</v>
      </c>
      <c r="C197" s="18">
        <v>3.2</v>
      </c>
      <c r="D197" s="18">
        <v>0.4</v>
      </c>
      <c r="E197" s="18">
        <v>20.4</v>
      </c>
      <c r="F197" s="18">
        <v>100</v>
      </c>
      <c r="G197" s="16" t="s">
        <v>44</v>
      </c>
      <c r="H197" s="31" t="s">
        <v>45</v>
      </c>
    </row>
    <row r="198" spans="1:8" ht="9.75">
      <c r="A198" s="23" t="s">
        <v>25</v>
      </c>
      <c r="B198" s="4">
        <f>SUM(B191:B197)</f>
        <v>810</v>
      </c>
      <c r="C198" s="24">
        <f>SUM(C191:C197)</f>
        <v>28.22</v>
      </c>
      <c r="D198" s="24">
        <f>SUM(D191:D197)</f>
        <v>24.139999999999997</v>
      </c>
      <c r="E198" s="24">
        <f>SUM(E191:E197)</f>
        <v>97.66</v>
      </c>
      <c r="F198" s="24">
        <f>SUM(F191:F197)</f>
        <v>728.3199999999999</v>
      </c>
      <c r="G198" s="4"/>
      <c r="H198" s="14"/>
    </row>
    <row r="199" spans="1:8" ht="9.75">
      <c r="A199" s="23" t="s">
        <v>46</v>
      </c>
      <c r="B199" s="4">
        <f>SUM(B189,B198)</f>
        <v>1332</v>
      </c>
      <c r="C199" s="4">
        <f>SUM(C189,C198)</f>
        <v>49.449999999999996</v>
      </c>
      <c r="D199" s="4">
        <f>SUM(D189,D198)</f>
        <v>40.449999999999996</v>
      </c>
      <c r="E199" s="4">
        <f>SUM(E189,E198)</f>
        <v>167.03</v>
      </c>
      <c r="F199" s="4">
        <f>SUM(F189,F198)</f>
        <v>1248.139</v>
      </c>
      <c r="G199" s="4"/>
      <c r="H199" s="14"/>
    </row>
    <row r="200" spans="1:8" ht="9.75">
      <c r="A200" s="149" t="s">
        <v>115</v>
      </c>
      <c r="B200" s="149"/>
      <c r="C200" s="149"/>
      <c r="D200" s="149"/>
      <c r="E200" s="149"/>
      <c r="F200" s="149"/>
      <c r="G200" s="149"/>
      <c r="H200" s="149"/>
    </row>
    <row r="201" spans="1:8" ht="9.75">
      <c r="A201" s="147" t="s">
        <v>2</v>
      </c>
      <c r="B201" s="143" t="s">
        <v>3</v>
      </c>
      <c r="C201" s="144"/>
      <c r="D201" s="144"/>
      <c r="E201" s="144"/>
      <c r="F201" s="144"/>
      <c r="G201" s="147" t="s">
        <v>4</v>
      </c>
      <c r="H201" s="147" t="s">
        <v>5</v>
      </c>
    </row>
    <row r="202" spans="1:8" ht="11.25" customHeight="1">
      <c r="A202" s="150"/>
      <c r="B202" s="3" t="s">
        <v>6</v>
      </c>
      <c r="C202" s="2" t="s">
        <v>7</v>
      </c>
      <c r="D202" s="2" t="s">
        <v>8</v>
      </c>
      <c r="E202" s="2" t="s">
        <v>9</v>
      </c>
      <c r="F202" s="2" t="s">
        <v>10</v>
      </c>
      <c r="G202" s="150"/>
      <c r="H202" s="150"/>
    </row>
    <row r="203" spans="1:8" ht="9.75">
      <c r="A203" s="142" t="s">
        <v>11</v>
      </c>
      <c r="B203" s="142"/>
      <c r="C203" s="147"/>
      <c r="D203" s="147"/>
      <c r="E203" s="147"/>
      <c r="F203" s="147"/>
      <c r="G203" s="142"/>
      <c r="H203" s="142"/>
    </row>
    <row r="204" spans="1:8" ht="12.75" customHeight="1">
      <c r="A204" s="14" t="s">
        <v>165</v>
      </c>
      <c r="B204" s="41">
        <v>150</v>
      </c>
      <c r="C204" s="18">
        <v>18.63</v>
      </c>
      <c r="D204" s="18">
        <v>9.53</v>
      </c>
      <c r="E204" s="18">
        <v>41.77</v>
      </c>
      <c r="F204" s="18">
        <v>331.5</v>
      </c>
      <c r="G204" s="73" t="s">
        <v>166</v>
      </c>
      <c r="H204" s="14" t="s">
        <v>167</v>
      </c>
    </row>
    <row r="205" spans="1:8" ht="9.75">
      <c r="A205" s="17" t="s">
        <v>19</v>
      </c>
      <c r="B205" s="18">
        <v>30</v>
      </c>
      <c r="C205" s="18">
        <v>2.25</v>
      </c>
      <c r="D205" s="18">
        <v>0.9</v>
      </c>
      <c r="E205" s="18">
        <v>15.6</v>
      </c>
      <c r="F205" s="19">
        <v>79.5</v>
      </c>
      <c r="G205" s="19" t="s">
        <v>20</v>
      </c>
      <c r="H205" s="20" t="s">
        <v>21</v>
      </c>
    </row>
    <row r="206" spans="1:8" ht="9.75">
      <c r="A206" s="14" t="s">
        <v>56</v>
      </c>
      <c r="B206" s="36">
        <v>100</v>
      </c>
      <c r="C206" s="13">
        <v>0.4</v>
      </c>
      <c r="D206" s="13">
        <v>0.4</v>
      </c>
      <c r="E206" s="13">
        <f>19.6/2</f>
        <v>9.8</v>
      </c>
      <c r="F206" s="13">
        <f>94/2</f>
        <v>47</v>
      </c>
      <c r="G206" s="19" t="s">
        <v>57</v>
      </c>
      <c r="H206" s="14" t="s">
        <v>58</v>
      </c>
    </row>
    <row r="207" spans="1:8" ht="9.75">
      <c r="A207" s="44" t="s">
        <v>59</v>
      </c>
      <c r="B207" s="13">
        <v>222</v>
      </c>
      <c r="C207" s="11">
        <v>0.13</v>
      </c>
      <c r="D207" s="11">
        <v>0.02</v>
      </c>
      <c r="E207" s="11">
        <v>15.2</v>
      </c>
      <c r="F207" s="11">
        <v>62</v>
      </c>
      <c r="G207" s="12" t="s">
        <v>60</v>
      </c>
      <c r="H207" s="45" t="s">
        <v>61</v>
      </c>
    </row>
    <row r="208" spans="1:8" ht="9.75">
      <c r="A208" s="23" t="s">
        <v>25</v>
      </c>
      <c r="B208" s="4">
        <f>SUM(B204:B207)</f>
        <v>502</v>
      </c>
      <c r="C208" s="24">
        <f>SUM(C204:C207)</f>
        <v>21.409999999999997</v>
      </c>
      <c r="D208" s="24">
        <f>SUM(D204:D207)</f>
        <v>10.85</v>
      </c>
      <c r="E208" s="24">
        <f>SUM(E204:E207)</f>
        <v>82.37</v>
      </c>
      <c r="F208" s="24">
        <f>SUM(F204:F207)</f>
        <v>520</v>
      </c>
      <c r="G208" s="4"/>
      <c r="H208" s="14"/>
    </row>
    <row r="209" spans="1:8" ht="9.75">
      <c r="A209" s="143" t="s">
        <v>26</v>
      </c>
      <c r="B209" s="144"/>
      <c r="C209" s="144"/>
      <c r="D209" s="144"/>
      <c r="E209" s="144"/>
      <c r="F209" s="144"/>
      <c r="G209" s="144"/>
      <c r="H209" s="148"/>
    </row>
    <row r="210" spans="1:8" ht="12.75" customHeight="1">
      <c r="A210" s="14" t="s">
        <v>135</v>
      </c>
      <c r="B210" s="64">
        <v>200</v>
      </c>
      <c r="C210" s="7">
        <v>1.38</v>
      </c>
      <c r="D210" s="7">
        <v>5.2</v>
      </c>
      <c r="E210" s="7">
        <v>8.92</v>
      </c>
      <c r="F210" s="7">
        <v>88.2</v>
      </c>
      <c r="G210" s="25" t="s">
        <v>136</v>
      </c>
      <c r="H210" s="65" t="s">
        <v>137</v>
      </c>
    </row>
    <row r="211" spans="1:8" ht="12" customHeight="1">
      <c r="A211" s="22" t="s">
        <v>89</v>
      </c>
      <c r="B211" s="36">
        <v>90</v>
      </c>
      <c r="C211" s="18">
        <v>19.6</v>
      </c>
      <c r="D211" s="18">
        <v>7.38</v>
      </c>
      <c r="E211" s="18">
        <v>7.1</v>
      </c>
      <c r="F211" s="18">
        <v>170.6</v>
      </c>
      <c r="G211" s="19" t="s">
        <v>90</v>
      </c>
      <c r="H211" s="26" t="s">
        <v>91</v>
      </c>
    </row>
    <row r="212" spans="1:8" ht="9.75">
      <c r="A212" s="33" t="s">
        <v>52</v>
      </c>
      <c r="B212" s="6">
        <v>150</v>
      </c>
      <c r="C212" s="28">
        <v>8.6</v>
      </c>
      <c r="D212" s="28">
        <v>6.09</v>
      </c>
      <c r="E212" s="28">
        <v>38.64</v>
      </c>
      <c r="F212" s="28">
        <v>243.75</v>
      </c>
      <c r="G212" s="12" t="s">
        <v>53</v>
      </c>
      <c r="H212" s="61" t="s">
        <v>54</v>
      </c>
    </row>
    <row r="213" spans="1:8" ht="33.75" customHeight="1">
      <c r="A213" s="29" t="s">
        <v>168</v>
      </c>
      <c r="B213" s="6">
        <v>60</v>
      </c>
      <c r="C213" s="7">
        <v>1.38</v>
      </c>
      <c r="D213" s="7">
        <v>0.06</v>
      </c>
      <c r="E213" s="7">
        <v>4.94</v>
      </c>
      <c r="F213" s="7">
        <v>26.6</v>
      </c>
      <c r="G213" s="30">
        <v>304</v>
      </c>
      <c r="H213" s="21" t="s">
        <v>169</v>
      </c>
    </row>
    <row r="214" spans="1:8" ht="9.75">
      <c r="A214" s="74" t="s">
        <v>127</v>
      </c>
      <c r="B214" s="42">
        <v>200</v>
      </c>
      <c r="C214" s="42">
        <v>0.6</v>
      </c>
      <c r="D214" s="42">
        <v>0.4</v>
      </c>
      <c r="E214" s="42">
        <v>32.6</v>
      </c>
      <c r="F214" s="42">
        <v>136.4</v>
      </c>
      <c r="G214" s="42" t="s">
        <v>128</v>
      </c>
      <c r="H214" s="75" t="s">
        <v>129</v>
      </c>
    </row>
    <row r="215" spans="1:8" ht="9.75">
      <c r="A215" s="33" t="s">
        <v>41</v>
      </c>
      <c r="B215" s="13">
        <v>20</v>
      </c>
      <c r="C215" s="18">
        <v>1.3</v>
      </c>
      <c r="D215" s="18">
        <v>0.2</v>
      </c>
      <c r="E215" s="18">
        <v>8.6</v>
      </c>
      <c r="F215" s="18">
        <v>43</v>
      </c>
      <c r="G215" s="34">
        <v>11</v>
      </c>
      <c r="H215" s="35" t="s">
        <v>42</v>
      </c>
    </row>
    <row r="216" spans="1:8" ht="9.75">
      <c r="A216" s="40" t="s">
        <v>43</v>
      </c>
      <c r="B216" s="38">
        <v>40</v>
      </c>
      <c r="C216" s="18">
        <v>3.2</v>
      </c>
      <c r="D216" s="18">
        <v>0.4</v>
      </c>
      <c r="E216" s="18">
        <v>20.4</v>
      </c>
      <c r="F216" s="18">
        <v>100</v>
      </c>
      <c r="G216" s="16" t="s">
        <v>44</v>
      </c>
      <c r="H216" s="31" t="s">
        <v>45</v>
      </c>
    </row>
    <row r="217" spans="1:8" ht="9.75">
      <c r="A217" s="23" t="s">
        <v>25</v>
      </c>
      <c r="B217" s="4">
        <f>SUM(B210:B216)</f>
        <v>760</v>
      </c>
      <c r="C217" s="24">
        <f>SUM(C210:C216)</f>
        <v>36.06</v>
      </c>
      <c r="D217" s="24">
        <f>SUM(D210:D216)</f>
        <v>19.729999999999997</v>
      </c>
      <c r="E217" s="24">
        <f>SUM(E210:E216)</f>
        <v>121.19999999999999</v>
      </c>
      <c r="F217" s="24">
        <f>SUM(F210:F216)</f>
        <v>808.55</v>
      </c>
      <c r="G217" s="4"/>
      <c r="H217" s="14"/>
    </row>
    <row r="218" spans="1:8" ht="9.75">
      <c r="A218" s="23" t="s">
        <v>46</v>
      </c>
      <c r="B218" s="4">
        <f>SUM(B208,B217)</f>
        <v>1262</v>
      </c>
      <c r="C218" s="4">
        <f>SUM(C208,C217)</f>
        <v>57.47</v>
      </c>
      <c r="D218" s="4">
        <f>SUM(D208,D217)</f>
        <v>30.58</v>
      </c>
      <c r="E218" s="4">
        <f>SUM(E208,E217)</f>
        <v>203.57</v>
      </c>
      <c r="F218" s="4">
        <f>SUM(F208,F217)</f>
        <v>1328.55</v>
      </c>
      <c r="G218" s="4"/>
      <c r="H218" s="14"/>
    </row>
    <row r="219" spans="1:8" ht="9.75">
      <c r="A219" s="149" t="s">
        <v>130</v>
      </c>
      <c r="B219" s="149"/>
      <c r="C219" s="149"/>
      <c r="D219" s="149"/>
      <c r="E219" s="149"/>
      <c r="F219" s="149"/>
      <c r="G219" s="149"/>
      <c r="H219" s="149"/>
    </row>
    <row r="220" spans="1:8" ht="9.75">
      <c r="A220" s="147" t="s">
        <v>2</v>
      </c>
      <c r="B220" s="143" t="s">
        <v>3</v>
      </c>
      <c r="C220" s="144"/>
      <c r="D220" s="144"/>
      <c r="E220" s="144"/>
      <c r="F220" s="144"/>
      <c r="G220" s="147" t="s">
        <v>4</v>
      </c>
      <c r="H220" s="147" t="s">
        <v>5</v>
      </c>
    </row>
    <row r="221" spans="1:8" ht="14.25" customHeight="1">
      <c r="A221" s="150"/>
      <c r="B221" s="3" t="s">
        <v>6</v>
      </c>
      <c r="C221" s="2" t="s">
        <v>7</v>
      </c>
      <c r="D221" s="2" t="s">
        <v>8</v>
      </c>
      <c r="E221" s="2" t="s">
        <v>9</v>
      </c>
      <c r="F221" s="2" t="s">
        <v>10</v>
      </c>
      <c r="G221" s="150"/>
      <c r="H221" s="150"/>
    </row>
    <row r="222" spans="1:8" ht="9.75">
      <c r="A222" s="142" t="s">
        <v>11</v>
      </c>
      <c r="B222" s="142"/>
      <c r="C222" s="142"/>
      <c r="D222" s="142"/>
      <c r="E222" s="142"/>
      <c r="F222" s="142"/>
      <c r="G222" s="142"/>
      <c r="H222" s="142"/>
    </row>
    <row r="223" spans="1:8" ht="9.75">
      <c r="A223" s="5" t="s">
        <v>12</v>
      </c>
      <c r="B223" s="6">
        <v>250</v>
      </c>
      <c r="C223" s="13">
        <v>10.34</v>
      </c>
      <c r="D223" s="13">
        <v>13.27</v>
      </c>
      <c r="E223" s="13">
        <v>53.18</v>
      </c>
      <c r="F223" s="13">
        <v>374.4</v>
      </c>
      <c r="G223" s="8" t="s">
        <v>170</v>
      </c>
      <c r="H223" s="76" t="s">
        <v>171</v>
      </c>
    </row>
    <row r="224" spans="1:8" ht="9.75">
      <c r="A224" s="15" t="s">
        <v>134</v>
      </c>
      <c r="B224" s="16">
        <v>30</v>
      </c>
      <c r="C224" s="57">
        <f>7.1/2</f>
        <v>3.55</v>
      </c>
      <c r="D224" s="57">
        <f>2.6/2</f>
        <v>1.3</v>
      </c>
      <c r="E224" s="57">
        <f>41.8/2</f>
        <v>20.9</v>
      </c>
      <c r="F224" s="57">
        <f>219.1/2</f>
        <v>109.55</v>
      </c>
      <c r="G224" s="57"/>
      <c r="H224" s="31"/>
    </row>
    <row r="225" spans="1:8" ht="9.75">
      <c r="A225" s="33" t="s">
        <v>43</v>
      </c>
      <c r="B225" s="36">
        <v>20</v>
      </c>
      <c r="C225" s="18">
        <v>1.6</v>
      </c>
      <c r="D225" s="18">
        <v>0.2</v>
      </c>
      <c r="E225" s="18">
        <v>10.2</v>
      </c>
      <c r="F225" s="18">
        <v>50</v>
      </c>
      <c r="G225" s="19" t="s">
        <v>44</v>
      </c>
      <c r="H225" s="21" t="s">
        <v>45</v>
      </c>
    </row>
    <row r="226" spans="1:8" ht="9.75">
      <c r="A226" s="21" t="s">
        <v>22</v>
      </c>
      <c r="B226" s="12">
        <v>215</v>
      </c>
      <c r="C226" s="12">
        <v>0.07</v>
      </c>
      <c r="D226" s="12">
        <v>0.02</v>
      </c>
      <c r="E226" s="12">
        <v>15</v>
      </c>
      <c r="F226" s="12">
        <v>60</v>
      </c>
      <c r="G226" s="12" t="s">
        <v>23</v>
      </c>
      <c r="H226" s="22" t="s">
        <v>24</v>
      </c>
    </row>
    <row r="227" spans="1:8" ht="9.75">
      <c r="A227" s="23" t="s">
        <v>25</v>
      </c>
      <c r="B227" s="4">
        <f>SUM(B223:B226)</f>
        <v>515</v>
      </c>
      <c r="C227" s="24">
        <f>SUM(C223:C226)</f>
        <v>15.56</v>
      </c>
      <c r="D227" s="24">
        <f>SUM(D223:D226)</f>
        <v>14.79</v>
      </c>
      <c r="E227" s="24">
        <f>SUM(E223:E226)</f>
        <v>99.28</v>
      </c>
      <c r="F227" s="24">
        <f>SUM(F223:F226)</f>
        <v>593.95</v>
      </c>
      <c r="G227" s="4"/>
      <c r="H227" s="14"/>
    </row>
    <row r="228" spans="1:8" ht="9.75">
      <c r="A228" s="143" t="s">
        <v>26</v>
      </c>
      <c r="B228" s="144"/>
      <c r="C228" s="145"/>
      <c r="D228" s="145"/>
      <c r="E228" s="145"/>
      <c r="F228" s="145"/>
      <c r="G228" s="145"/>
      <c r="H228" s="146"/>
    </row>
    <row r="229" spans="1:8" ht="12.75" customHeight="1">
      <c r="A229" s="15" t="s">
        <v>107</v>
      </c>
      <c r="B229" s="60">
        <v>200</v>
      </c>
      <c r="C229" s="7">
        <v>3.6</v>
      </c>
      <c r="D229" s="7">
        <v>3.23</v>
      </c>
      <c r="E229" s="7">
        <v>13.31</v>
      </c>
      <c r="F229" s="7">
        <v>98.97</v>
      </c>
      <c r="G229" s="56" t="s">
        <v>108</v>
      </c>
      <c r="H229" s="31" t="s">
        <v>109</v>
      </c>
    </row>
    <row r="230" spans="1:8" ht="9.75">
      <c r="A230" s="5" t="s">
        <v>172</v>
      </c>
      <c r="B230" s="6">
        <v>90</v>
      </c>
      <c r="C230" s="13">
        <v>14.9</v>
      </c>
      <c r="D230" s="13">
        <v>11.2</v>
      </c>
      <c r="E230" s="13">
        <v>13.1</v>
      </c>
      <c r="F230" s="13">
        <v>214.2</v>
      </c>
      <c r="G230" s="19" t="s">
        <v>173</v>
      </c>
      <c r="H230" s="20" t="s">
        <v>174</v>
      </c>
    </row>
    <row r="231" spans="1:8" ht="9.75">
      <c r="A231" s="14" t="s">
        <v>68</v>
      </c>
      <c r="B231" s="11">
        <v>150</v>
      </c>
      <c r="C231" s="11">
        <v>5.52</v>
      </c>
      <c r="D231" s="11">
        <v>4.51</v>
      </c>
      <c r="E231" s="11">
        <v>26.45</v>
      </c>
      <c r="F231" s="11">
        <v>168.45</v>
      </c>
      <c r="G231" s="19" t="s">
        <v>69</v>
      </c>
      <c r="H231" s="14" t="s">
        <v>70</v>
      </c>
    </row>
    <row r="232" spans="1:8" ht="9.75">
      <c r="A232" s="14" t="s">
        <v>141</v>
      </c>
      <c r="B232" s="12">
        <v>200</v>
      </c>
      <c r="C232" s="32">
        <v>0.33</v>
      </c>
      <c r="D232" s="32">
        <v>0</v>
      </c>
      <c r="E232" s="32">
        <v>22.78</v>
      </c>
      <c r="F232" s="32">
        <v>94.44</v>
      </c>
      <c r="G232" s="19" t="s">
        <v>142</v>
      </c>
      <c r="H232" s="21" t="s">
        <v>143</v>
      </c>
    </row>
    <row r="233" spans="1:8" ht="9.75">
      <c r="A233" s="33" t="s">
        <v>41</v>
      </c>
      <c r="B233" s="6">
        <v>40</v>
      </c>
      <c r="C233" s="28">
        <v>2.6</v>
      </c>
      <c r="D233" s="28">
        <v>0.4</v>
      </c>
      <c r="E233" s="28">
        <v>17.2</v>
      </c>
      <c r="F233" s="28">
        <v>85</v>
      </c>
      <c r="G233" s="13" t="s">
        <v>44</v>
      </c>
      <c r="H233" s="14" t="s">
        <v>42</v>
      </c>
    </row>
    <row r="234" spans="1:8" ht="9.75">
      <c r="A234" s="40" t="s">
        <v>43</v>
      </c>
      <c r="B234" s="38">
        <v>40</v>
      </c>
      <c r="C234" s="18">
        <v>3.2</v>
      </c>
      <c r="D234" s="18">
        <v>0.4</v>
      </c>
      <c r="E234" s="18">
        <v>20.4</v>
      </c>
      <c r="F234" s="18">
        <v>100</v>
      </c>
      <c r="G234" s="16" t="s">
        <v>44</v>
      </c>
      <c r="H234" s="31" t="s">
        <v>45</v>
      </c>
    </row>
    <row r="235" spans="1:8" ht="9.75">
      <c r="A235" s="23" t="s">
        <v>25</v>
      </c>
      <c r="B235" s="4">
        <f>SUM(B229:B234)</f>
        <v>720</v>
      </c>
      <c r="C235" s="24">
        <f>SUM(C229:C234)</f>
        <v>30.15</v>
      </c>
      <c r="D235" s="24">
        <f>SUM(D229:D234)</f>
        <v>19.739999999999995</v>
      </c>
      <c r="E235" s="24">
        <f>SUM(E229:E234)</f>
        <v>113.24000000000001</v>
      </c>
      <c r="F235" s="24">
        <f>SUM(F229:F234)</f>
        <v>761.06</v>
      </c>
      <c r="G235" s="4"/>
      <c r="H235" s="14"/>
    </row>
    <row r="236" spans="1:8" ht="9.75">
      <c r="A236" s="23" t="s">
        <v>46</v>
      </c>
      <c r="B236" s="4">
        <f>SUM(B227,B235)</f>
        <v>1235</v>
      </c>
      <c r="C236" s="4">
        <f>SUM(C227,C235)</f>
        <v>45.71</v>
      </c>
      <c r="D236" s="4">
        <f>SUM(D227,D235)</f>
        <v>34.529999999999994</v>
      </c>
      <c r="E236" s="4">
        <f>SUM(E227,E235)</f>
        <v>212.52</v>
      </c>
      <c r="F236" s="4">
        <f>SUM(F227,F235)</f>
        <v>1355.01</v>
      </c>
      <c r="G236" s="4"/>
      <c r="H236" s="14"/>
    </row>
  </sheetData>
  <sheetProtection/>
  <mergeCells count="86">
    <mergeCell ref="A1:H1"/>
    <mergeCell ref="A2:H2"/>
    <mergeCell ref="A3:A4"/>
    <mergeCell ref="B3:F3"/>
    <mergeCell ref="G3:G4"/>
    <mergeCell ref="H3:H4"/>
    <mergeCell ref="A5:H5"/>
    <mergeCell ref="A12:H12"/>
    <mergeCell ref="A22:H22"/>
    <mergeCell ref="A23:A24"/>
    <mergeCell ref="B23:F23"/>
    <mergeCell ref="G23:G24"/>
    <mergeCell ref="H23:H24"/>
    <mergeCell ref="A25:H25"/>
    <mergeCell ref="A32:H32"/>
    <mergeCell ref="A42:H42"/>
    <mergeCell ref="A43:A44"/>
    <mergeCell ref="B43:F43"/>
    <mergeCell ref="G43:G44"/>
    <mergeCell ref="H43:H44"/>
    <mergeCell ref="A45:H45"/>
    <mergeCell ref="A53:H53"/>
    <mergeCell ref="A63:H63"/>
    <mergeCell ref="A64:A65"/>
    <mergeCell ref="B64:F64"/>
    <mergeCell ref="G64:G65"/>
    <mergeCell ref="H64:H65"/>
    <mergeCell ref="A66:H66"/>
    <mergeCell ref="A72:H72"/>
    <mergeCell ref="A82:H82"/>
    <mergeCell ref="A83:A84"/>
    <mergeCell ref="B83:F83"/>
    <mergeCell ref="G83:G84"/>
    <mergeCell ref="H83:H84"/>
    <mergeCell ref="A85:H85"/>
    <mergeCell ref="A92:H92"/>
    <mergeCell ref="A102:H102"/>
    <mergeCell ref="A103:A104"/>
    <mergeCell ref="B103:F103"/>
    <mergeCell ref="G103:G104"/>
    <mergeCell ref="H103:H104"/>
    <mergeCell ref="A105:H105"/>
    <mergeCell ref="A111:H111"/>
    <mergeCell ref="A120:H120"/>
    <mergeCell ref="A121:H121"/>
    <mergeCell ref="A122:A123"/>
    <mergeCell ref="B122:F122"/>
    <mergeCell ref="G122:G123"/>
    <mergeCell ref="H122:H123"/>
    <mergeCell ref="A124:H124"/>
    <mergeCell ref="A131:H131"/>
    <mergeCell ref="A141:H141"/>
    <mergeCell ref="A142:A143"/>
    <mergeCell ref="B142:F142"/>
    <mergeCell ref="G142:G143"/>
    <mergeCell ref="H142:H143"/>
    <mergeCell ref="A144:H144"/>
    <mergeCell ref="A151:H151"/>
    <mergeCell ref="A161:H161"/>
    <mergeCell ref="A162:A163"/>
    <mergeCell ref="B162:F162"/>
    <mergeCell ref="G162:G163"/>
    <mergeCell ref="H162:H163"/>
    <mergeCell ref="A164:H164"/>
    <mergeCell ref="A171:H171"/>
    <mergeCell ref="A180:H180"/>
    <mergeCell ref="A181:A182"/>
    <mergeCell ref="B181:F181"/>
    <mergeCell ref="G181:G182"/>
    <mergeCell ref="H181:H182"/>
    <mergeCell ref="A183:H183"/>
    <mergeCell ref="A190:H190"/>
    <mergeCell ref="A200:H200"/>
    <mergeCell ref="A201:A202"/>
    <mergeCell ref="B201:F201"/>
    <mergeCell ref="G201:G202"/>
    <mergeCell ref="H201:H202"/>
    <mergeCell ref="A222:H222"/>
    <mergeCell ref="A228:H228"/>
    <mergeCell ref="A203:H203"/>
    <mergeCell ref="A209:H209"/>
    <mergeCell ref="A219:H219"/>
    <mergeCell ref="A220:A221"/>
    <mergeCell ref="B220:F220"/>
    <mergeCell ref="G220:G221"/>
    <mergeCell ref="H220:H22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96"/>
  <sheetViews>
    <sheetView zoomScalePageLayoutView="0" workbookViewId="0" topLeftCell="A1">
      <selection activeCell="A21" sqref="A21:M21"/>
    </sheetView>
  </sheetViews>
  <sheetFormatPr defaultColWidth="9.140625" defaultRowHeight="15"/>
  <cols>
    <col min="1" max="1" width="33.57421875" style="1" customWidth="1"/>
    <col min="2" max="2" width="7.7109375" style="1" customWidth="1"/>
    <col min="3" max="3" width="8.00390625" style="1" customWidth="1"/>
    <col min="4" max="4" width="8.140625" style="1" customWidth="1"/>
    <col min="5" max="5" width="9.57421875" style="1" customWidth="1"/>
    <col min="6" max="9" width="7.8515625" style="1" customWidth="1"/>
    <col min="10" max="10" width="9.421875" style="1" customWidth="1"/>
    <col min="11" max="11" width="7.8515625" style="1" customWidth="1"/>
    <col min="12" max="12" width="8.421875" style="1" customWidth="1"/>
    <col min="13" max="13" width="15.7109375" style="1" customWidth="1"/>
    <col min="14" max="16384" width="9.140625" style="1" customWidth="1"/>
  </cols>
  <sheetData>
    <row r="1" spans="1:13" ht="9.75">
      <c r="A1" s="157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9"/>
    </row>
    <row r="2" spans="1:13" ht="9.75">
      <c r="A2" s="143" t="s">
        <v>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8"/>
    </row>
    <row r="3" spans="1:13" ht="9.75">
      <c r="A3" s="147" t="s">
        <v>2</v>
      </c>
      <c r="B3" s="143" t="s">
        <v>3</v>
      </c>
      <c r="C3" s="144"/>
      <c r="D3" s="144"/>
      <c r="E3" s="144"/>
      <c r="F3" s="148"/>
      <c r="G3" s="151" t="s">
        <v>175</v>
      </c>
      <c r="H3" s="145"/>
      <c r="I3" s="145"/>
      <c r="J3" s="145"/>
      <c r="K3" s="146"/>
      <c r="L3" s="147" t="s">
        <v>4</v>
      </c>
      <c r="M3" s="147" t="s">
        <v>5</v>
      </c>
    </row>
    <row r="4" spans="1:13" ht="15" customHeight="1">
      <c r="A4" s="150"/>
      <c r="B4" s="3" t="s">
        <v>6</v>
      </c>
      <c r="C4" s="2" t="s">
        <v>7</v>
      </c>
      <c r="D4" s="2" t="s">
        <v>8</v>
      </c>
      <c r="E4" s="2" t="s">
        <v>9</v>
      </c>
      <c r="F4" s="2" t="s">
        <v>10</v>
      </c>
      <c r="G4" s="3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150"/>
      <c r="M4" s="150"/>
    </row>
    <row r="5" spans="1:13" ht="9.75">
      <c r="A5" s="142" t="s">
        <v>11</v>
      </c>
      <c r="B5" s="142"/>
      <c r="C5" s="147"/>
      <c r="D5" s="147"/>
      <c r="E5" s="147"/>
      <c r="F5" s="147"/>
      <c r="G5" s="147"/>
      <c r="H5" s="147"/>
      <c r="I5" s="147"/>
      <c r="J5" s="147"/>
      <c r="K5" s="147"/>
      <c r="L5" s="142"/>
      <c r="M5" s="142"/>
    </row>
    <row r="6" spans="1:13" ht="14.25" customHeight="1">
      <c r="A6" s="5" t="s">
        <v>12</v>
      </c>
      <c r="B6" s="6">
        <v>155</v>
      </c>
      <c r="C6" s="7">
        <v>6.44</v>
      </c>
      <c r="D6" s="7">
        <v>7.4</v>
      </c>
      <c r="E6" s="7">
        <v>33.26</v>
      </c>
      <c r="F6" s="7">
        <v>225.8</v>
      </c>
      <c r="G6" s="77">
        <v>300</v>
      </c>
      <c r="H6" s="7">
        <v>12.48</v>
      </c>
      <c r="I6" s="7">
        <v>14.55</v>
      </c>
      <c r="J6" s="7">
        <v>64.33</v>
      </c>
      <c r="K6" s="7">
        <v>438.7</v>
      </c>
      <c r="L6" s="8" t="s">
        <v>13</v>
      </c>
      <c r="M6" s="9" t="s">
        <v>14</v>
      </c>
    </row>
    <row r="7" spans="1:13" ht="12.75" customHeight="1">
      <c r="A7" s="10" t="s">
        <v>15</v>
      </c>
      <c r="B7" s="11">
        <v>20</v>
      </c>
      <c r="C7" s="12">
        <v>4.64</v>
      </c>
      <c r="D7" s="12">
        <v>5.9</v>
      </c>
      <c r="E7" s="12">
        <v>0</v>
      </c>
      <c r="F7" s="12">
        <v>72</v>
      </c>
      <c r="G7" s="12">
        <v>20</v>
      </c>
      <c r="H7" s="12">
        <v>4.64</v>
      </c>
      <c r="I7" s="12">
        <v>5.9</v>
      </c>
      <c r="J7" s="12">
        <v>0</v>
      </c>
      <c r="K7" s="12">
        <v>72</v>
      </c>
      <c r="L7" s="13" t="s">
        <v>16</v>
      </c>
      <c r="M7" s="14" t="s">
        <v>17</v>
      </c>
    </row>
    <row r="8" spans="1:13" ht="12.75" customHeight="1">
      <c r="A8" s="15" t="s">
        <v>18</v>
      </c>
      <c r="B8" s="16">
        <v>90</v>
      </c>
      <c r="C8" s="16">
        <v>0.45</v>
      </c>
      <c r="D8" s="16">
        <v>1.08</v>
      </c>
      <c r="E8" s="16">
        <v>12.6</v>
      </c>
      <c r="F8" s="16">
        <v>63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/>
      <c r="M8" s="15"/>
    </row>
    <row r="9" spans="1:13" ht="9.75">
      <c r="A9" s="17" t="s">
        <v>19</v>
      </c>
      <c r="B9" s="18">
        <v>30</v>
      </c>
      <c r="C9" s="18">
        <v>2.25</v>
      </c>
      <c r="D9" s="18">
        <v>0.9</v>
      </c>
      <c r="E9" s="18">
        <v>15.6</v>
      </c>
      <c r="F9" s="19">
        <v>79.5</v>
      </c>
      <c r="G9" s="19">
        <v>30</v>
      </c>
      <c r="H9" s="18">
        <v>2.25</v>
      </c>
      <c r="I9" s="18">
        <v>0.9</v>
      </c>
      <c r="J9" s="18">
        <v>15.6</v>
      </c>
      <c r="K9" s="19">
        <v>79.5</v>
      </c>
      <c r="L9" s="19" t="s">
        <v>20</v>
      </c>
      <c r="M9" s="20" t="s">
        <v>21</v>
      </c>
    </row>
    <row r="10" spans="1:13" ht="12.75" customHeight="1">
      <c r="A10" s="21" t="s">
        <v>22</v>
      </c>
      <c r="B10" s="12">
        <v>215</v>
      </c>
      <c r="C10" s="12">
        <v>0.07</v>
      </c>
      <c r="D10" s="12">
        <v>0.02</v>
      </c>
      <c r="E10" s="12">
        <v>15</v>
      </c>
      <c r="F10" s="12">
        <v>60</v>
      </c>
      <c r="G10" s="12">
        <v>215</v>
      </c>
      <c r="H10" s="12">
        <v>0.07</v>
      </c>
      <c r="I10" s="12">
        <v>0.02</v>
      </c>
      <c r="J10" s="12">
        <v>15</v>
      </c>
      <c r="K10" s="12">
        <v>60</v>
      </c>
      <c r="L10" s="12" t="s">
        <v>23</v>
      </c>
      <c r="M10" s="22" t="s">
        <v>24</v>
      </c>
    </row>
    <row r="11" spans="1:13" ht="18" customHeight="1">
      <c r="A11" s="23" t="s">
        <v>25</v>
      </c>
      <c r="B11" s="4">
        <f aca="true" t="shared" si="0" ref="B11:K11">SUM(B6:B10)</f>
        <v>510</v>
      </c>
      <c r="C11" s="24">
        <f t="shared" si="0"/>
        <v>13.85</v>
      </c>
      <c r="D11" s="24">
        <f t="shared" si="0"/>
        <v>15.3</v>
      </c>
      <c r="E11" s="24">
        <f t="shared" si="0"/>
        <v>76.46000000000001</v>
      </c>
      <c r="F11" s="24">
        <f t="shared" si="0"/>
        <v>500.3</v>
      </c>
      <c r="G11" s="24">
        <f t="shared" si="0"/>
        <v>565</v>
      </c>
      <c r="H11" s="24">
        <f t="shared" si="0"/>
        <v>19.44</v>
      </c>
      <c r="I11" s="24">
        <f t="shared" si="0"/>
        <v>21.37</v>
      </c>
      <c r="J11" s="24">
        <f t="shared" si="0"/>
        <v>94.92999999999999</v>
      </c>
      <c r="K11" s="24">
        <f t="shared" si="0"/>
        <v>650.2</v>
      </c>
      <c r="L11" s="4"/>
      <c r="M11" s="14"/>
    </row>
    <row r="12" spans="1:13" ht="9.75">
      <c r="A12" s="143" t="s">
        <v>26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4"/>
      <c r="M12" s="148"/>
    </row>
    <row r="13" spans="1:13" ht="13.5" customHeight="1">
      <c r="A13" s="14" t="s">
        <v>27</v>
      </c>
      <c r="B13" s="11">
        <v>200</v>
      </c>
      <c r="C13" s="13">
        <v>1.62</v>
      </c>
      <c r="D13" s="13">
        <v>2.19</v>
      </c>
      <c r="E13" s="13">
        <v>12.81</v>
      </c>
      <c r="F13" s="13">
        <v>77.13</v>
      </c>
      <c r="G13" s="78">
        <v>250</v>
      </c>
      <c r="H13" s="62">
        <v>2.03</v>
      </c>
      <c r="I13" s="62">
        <v>2.74</v>
      </c>
      <c r="J13" s="62">
        <v>16.27</v>
      </c>
      <c r="K13" s="62">
        <v>96.41</v>
      </c>
      <c r="L13" s="25" t="s">
        <v>28</v>
      </c>
      <c r="M13" s="21" t="s">
        <v>29</v>
      </c>
    </row>
    <row r="14" spans="1:13" ht="12.75" customHeight="1">
      <c r="A14" s="5" t="s">
        <v>30</v>
      </c>
      <c r="B14" s="6">
        <v>90</v>
      </c>
      <c r="C14" s="18">
        <v>19.87</v>
      </c>
      <c r="D14" s="18">
        <v>16.72</v>
      </c>
      <c r="E14" s="18">
        <v>0</v>
      </c>
      <c r="F14" s="18">
        <v>230.4</v>
      </c>
      <c r="G14" s="79">
        <v>100</v>
      </c>
      <c r="H14" s="62">
        <v>22.08</v>
      </c>
      <c r="I14" s="62">
        <v>18.58</v>
      </c>
      <c r="J14" s="62">
        <v>0</v>
      </c>
      <c r="K14" s="62">
        <v>256</v>
      </c>
      <c r="L14" s="19" t="s">
        <v>31</v>
      </c>
      <c r="M14" s="26" t="s">
        <v>32</v>
      </c>
    </row>
    <row r="15" spans="1:13" ht="13.5" customHeight="1">
      <c r="A15" s="14" t="s">
        <v>33</v>
      </c>
      <c r="B15" s="27">
        <v>150</v>
      </c>
      <c r="C15" s="28">
        <v>3.44</v>
      </c>
      <c r="D15" s="28">
        <v>13.15</v>
      </c>
      <c r="E15" s="28">
        <v>27.92</v>
      </c>
      <c r="F15" s="28">
        <v>243.75</v>
      </c>
      <c r="G15" s="6">
        <v>180</v>
      </c>
      <c r="H15" s="62">
        <v>4.12</v>
      </c>
      <c r="I15" s="62">
        <v>15.78</v>
      </c>
      <c r="J15" s="62">
        <v>33.5</v>
      </c>
      <c r="K15" s="62">
        <v>292.5</v>
      </c>
      <c r="L15" s="19" t="s">
        <v>34</v>
      </c>
      <c r="M15" s="21" t="s">
        <v>35</v>
      </c>
    </row>
    <row r="16" spans="1:13" ht="23.25" customHeight="1">
      <c r="A16" s="29" t="s">
        <v>36</v>
      </c>
      <c r="B16" s="6">
        <v>60</v>
      </c>
      <c r="C16" s="7">
        <v>1.32</v>
      </c>
      <c r="D16" s="7">
        <v>0.06</v>
      </c>
      <c r="E16" s="7">
        <v>3.78</v>
      </c>
      <c r="F16" s="7">
        <v>21</v>
      </c>
      <c r="G16" s="80">
        <v>100</v>
      </c>
      <c r="H16" s="7">
        <v>2.2</v>
      </c>
      <c r="I16" s="7">
        <v>0.1</v>
      </c>
      <c r="J16" s="7">
        <v>6.3</v>
      </c>
      <c r="K16" s="7">
        <v>35</v>
      </c>
      <c r="L16" s="30">
        <v>302</v>
      </c>
      <c r="M16" s="31" t="s">
        <v>37</v>
      </c>
    </row>
    <row r="17" spans="1:13" ht="9.75">
      <c r="A17" s="14" t="s">
        <v>38</v>
      </c>
      <c r="B17" s="12">
        <v>200</v>
      </c>
      <c r="C17" s="32">
        <v>0.15</v>
      </c>
      <c r="D17" s="32">
        <v>0.06</v>
      </c>
      <c r="E17" s="32">
        <v>20.65</v>
      </c>
      <c r="F17" s="32">
        <v>82.9</v>
      </c>
      <c r="G17" s="32">
        <v>200</v>
      </c>
      <c r="H17" s="32">
        <v>0.15</v>
      </c>
      <c r="I17" s="32">
        <v>0.06</v>
      </c>
      <c r="J17" s="32">
        <v>20.65</v>
      </c>
      <c r="K17" s="32">
        <v>82.9</v>
      </c>
      <c r="L17" s="13" t="s">
        <v>39</v>
      </c>
      <c r="M17" s="21" t="s">
        <v>40</v>
      </c>
    </row>
    <row r="18" spans="1:13" ht="9.75">
      <c r="A18" s="33" t="s">
        <v>41</v>
      </c>
      <c r="B18" s="13">
        <v>20</v>
      </c>
      <c r="C18" s="18">
        <v>1.3</v>
      </c>
      <c r="D18" s="18">
        <v>0.2</v>
      </c>
      <c r="E18" s="18">
        <v>8.6</v>
      </c>
      <c r="F18" s="18">
        <v>43</v>
      </c>
      <c r="G18" s="51">
        <v>40</v>
      </c>
      <c r="H18" s="51">
        <v>2.6</v>
      </c>
      <c r="I18" s="51">
        <v>0.4</v>
      </c>
      <c r="J18" s="51">
        <v>17.2</v>
      </c>
      <c r="K18" s="51">
        <v>85</v>
      </c>
      <c r="L18" s="34">
        <v>11</v>
      </c>
      <c r="M18" s="35" t="s">
        <v>42</v>
      </c>
    </row>
    <row r="19" spans="1:13" ht="9.75">
      <c r="A19" s="33" t="s">
        <v>43</v>
      </c>
      <c r="B19" s="36">
        <v>40</v>
      </c>
      <c r="C19" s="13">
        <v>3.2</v>
      </c>
      <c r="D19" s="13">
        <v>0.4</v>
      </c>
      <c r="E19" s="13">
        <v>20.4</v>
      </c>
      <c r="F19" s="13">
        <v>100</v>
      </c>
      <c r="G19" s="13">
        <v>40</v>
      </c>
      <c r="H19" s="13">
        <v>3.2</v>
      </c>
      <c r="I19" s="13">
        <v>0.4</v>
      </c>
      <c r="J19" s="13">
        <v>20.4</v>
      </c>
      <c r="K19" s="13">
        <v>100</v>
      </c>
      <c r="L19" s="11" t="s">
        <v>44</v>
      </c>
      <c r="M19" s="21" t="s">
        <v>45</v>
      </c>
    </row>
    <row r="20" spans="1:13" ht="9.75">
      <c r="A20" s="23" t="s">
        <v>25</v>
      </c>
      <c r="B20" s="4">
        <f aca="true" t="shared" si="1" ref="B20:K20">SUM(B13:B19)</f>
        <v>760</v>
      </c>
      <c r="C20" s="37">
        <f t="shared" si="1"/>
        <v>30.900000000000002</v>
      </c>
      <c r="D20" s="37">
        <f t="shared" si="1"/>
        <v>32.78000000000001</v>
      </c>
      <c r="E20" s="37">
        <f t="shared" si="1"/>
        <v>94.16</v>
      </c>
      <c r="F20" s="37">
        <f t="shared" si="1"/>
        <v>798.18</v>
      </c>
      <c r="G20" s="37">
        <f t="shared" si="1"/>
        <v>910</v>
      </c>
      <c r="H20" s="37">
        <f t="shared" si="1"/>
        <v>36.38</v>
      </c>
      <c r="I20" s="37">
        <f t="shared" si="1"/>
        <v>38.06</v>
      </c>
      <c r="J20" s="37">
        <f t="shared" si="1"/>
        <v>114.32</v>
      </c>
      <c r="K20" s="37">
        <f t="shared" si="1"/>
        <v>947.81</v>
      </c>
      <c r="L20" s="4"/>
      <c r="M20" s="14"/>
    </row>
    <row r="21" spans="1:13" ht="9.75">
      <c r="A21" s="157" t="s">
        <v>176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9"/>
    </row>
    <row r="22" spans="1:13" s="85" customFormat="1" ht="9.75">
      <c r="A22" s="81" t="s">
        <v>177</v>
      </c>
      <c r="B22" s="82">
        <v>100</v>
      </c>
      <c r="C22" s="83">
        <v>9.77</v>
      </c>
      <c r="D22" s="83">
        <v>11.6</v>
      </c>
      <c r="E22" s="83">
        <v>29.23</v>
      </c>
      <c r="F22" s="83">
        <v>264.02</v>
      </c>
      <c r="G22" s="82">
        <v>100</v>
      </c>
      <c r="H22" s="83">
        <v>9.77</v>
      </c>
      <c r="I22" s="83">
        <v>11.6</v>
      </c>
      <c r="J22" s="83">
        <v>29.23</v>
      </c>
      <c r="K22" s="83">
        <v>264.02</v>
      </c>
      <c r="L22" s="84" t="s">
        <v>178</v>
      </c>
      <c r="M22" s="81" t="s">
        <v>179</v>
      </c>
    </row>
    <row r="23" spans="1:13" s="85" customFormat="1" ht="11.25" customHeight="1">
      <c r="A23" s="53" t="s">
        <v>180</v>
      </c>
      <c r="B23" s="86">
        <v>0</v>
      </c>
      <c r="C23" s="87">
        <v>0</v>
      </c>
      <c r="D23" s="87">
        <v>0</v>
      </c>
      <c r="E23" s="87">
        <v>0</v>
      </c>
      <c r="F23" s="87">
        <v>0</v>
      </c>
      <c r="G23" s="86">
        <v>100</v>
      </c>
      <c r="H23" s="87">
        <v>0.4</v>
      </c>
      <c r="I23" s="87">
        <v>0.4</v>
      </c>
      <c r="J23" s="87">
        <v>9.8</v>
      </c>
      <c r="K23" s="87">
        <v>47</v>
      </c>
      <c r="L23" s="84" t="s">
        <v>57</v>
      </c>
      <c r="M23" s="53" t="s">
        <v>58</v>
      </c>
    </row>
    <row r="24" spans="1:13" s="85" customFormat="1" ht="12" customHeight="1">
      <c r="A24" s="81" t="s">
        <v>22</v>
      </c>
      <c r="B24" s="88">
        <v>215</v>
      </c>
      <c r="C24" s="88">
        <v>0.07</v>
      </c>
      <c r="D24" s="88">
        <v>0.02</v>
      </c>
      <c r="E24" s="89">
        <v>15</v>
      </c>
      <c r="F24" s="88">
        <v>60</v>
      </c>
      <c r="G24" s="88">
        <v>215</v>
      </c>
      <c r="H24" s="88">
        <v>0.07</v>
      </c>
      <c r="I24" s="88">
        <v>0.02</v>
      </c>
      <c r="J24" s="88">
        <v>15</v>
      </c>
      <c r="K24" s="88">
        <v>60</v>
      </c>
      <c r="L24" s="89" t="s">
        <v>23</v>
      </c>
      <c r="M24" s="90" t="s">
        <v>24</v>
      </c>
    </row>
    <row r="25" spans="1:13" s="95" customFormat="1" ht="12" customHeight="1">
      <c r="A25" s="91" t="s">
        <v>25</v>
      </c>
      <c r="B25" s="92">
        <f>SUM(B22:B24)</f>
        <v>315</v>
      </c>
      <c r="C25" s="92">
        <f aca="true" t="shared" si="2" ref="C25:K25">SUM(C22:C24)</f>
        <v>9.84</v>
      </c>
      <c r="D25" s="92">
        <f t="shared" si="2"/>
        <v>11.62</v>
      </c>
      <c r="E25" s="92">
        <f t="shared" si="2"/>
        <v>44.230000000000004</v>
      </c>
      <c r="F25" s="92">
        <f t="shared" si="2"/>
        <v>324.02</v>
      </c>
      <c r="G25" s="92">
        <f t="shared" si="2"/>
        <v>415</v>
      </c>
      <c r="H25" s="92">
        <f t="shared" si="2"/>
        <v>10.24</v>
      </c>
      <c r="I25" s="92">
        <f t="shared" si="2"/>
        <v>12.02</v>
      </c>
      <c r="J25" s="92">
        <f t="shared" si="2"/>
        <v>54.03</v>
      </c>
      <c r="K25" s="92">
        <f t="shared" si="2"/>
        <v>371.02</v>
      </c>
      <c r="L25" s="93"/>
      <c r="M25" s="94"/>
    </row>
    <row r="26" spans="1:13" ht="9.75">
      <c r="A26" s="23" t="s">
        <v>46</v>
      </c>
      <c r="B26" s="4">
        <f>SUM(B11,B20,B25)</f>
        <v>1585</v>
      </c>
      <c r="C26" s="4">
        <f aca="true" t="shared" si="3" ref="C26:K26">SUM(C11,C20,C25)</f>
        <v>54.59</v>
      </c>
      <c r="D26" s="4">
        <f t="shared" si="3"/>
        <v>59.70000000000001</v>
      </c>
      <c r="E26" s="4">
        <f t="shared" si="3"/>
        <v>214.85000000000002</v>
      </c>
      <c r="F26" s="4">
        <f t="shared" si="3"/>
        <v>1622.5</v>
      </c>
      <c r="G26" s="4">
        <f t="shared" si="3"/>
        <v>1890</v>
      </c>
      <c r="H26" s="4">
        <f t="shared" si="3"/>
        <v>66.06</v>
      </c>
      <c r="I26" s="4">
        <f t="shared" si="3"/>
        <v>71.45</v>
      </c>
      <c r="J26" s="4">
        <f t="shared" si="3"/>
        <v>263.28</v>
      </c>
      <c r="K26" s="4">
        <f t="shared" si="3"/>
        <v>1969.03</v>
      </c>
      <c r="L26" s="4"/>
      <c r="M26" s="14"/>
    </row>
    <row r="27" spans="1:13" ht="9.75">
      <c r="A27" s="151" t="s">
        <v>47</v>
      </c>
      <c r="B27" s="144"/>
      <c r="C27" s="144"/>
      <c r="D27" s="144"/>
      <c r="E27" s="144"/>
      <c r="F27" s="144"/>
      <c r="G27" s="145"/>
      <c r="H27" s="145"/>
      <c r="I27" s="145"/>
      <c r="J27" s="145"/>
      <c r="K27" s="145"/>
      <c r="L27" s="145"/>
      <c r="M27" s="146"/>
    </row>
    <row r="28" spans="1:13" ht="9.75">
      <c r="A28" s="147" t="s">
        <v>2</v>
      </c>
      <c r="B28" s="143" t="s">
        <v>3</v>
      </c>
      <c r="C28" s="144"/>
      <c r="D28" s="144"/>
      <c r="E28" s="144"/>
      <c r="F28" s="144"/>
      <c r="G28" s="151" t="s">
        <v>175</v>
      </c>
      <c r="H28" s="145"/>
      <c r="I28" s="145"/>
      <c r="J28" s="145"/>
      <c r="K28" s="146"/>
      <c r="L28" s="147" t="s">
        <v>4</v>
      </c>
      <c r="M28" s="147" t="s">
        <v>5</v>
      </c>
    </row>
    <row r="29" spans="1:18" ht="12.75" customHeight="1">
      <c r="A29" s="150"/>
      <c r="B29" s="3" t="s">
        <v>6</v>
      </c>
      <c r="C29" s="2" t="s">
        <v>7</v>
      </c>
      <c r="D29" s="2" t="s">
        <v>8</v>
      </c>
      <c r="E29" s="2" t="s">
        <v>9</v>
      </c>
      <c r="F29" s="2" t="s">
        <v>10</v>
      </c>
      <c r="G29" s="3" t="s">
        <v>6</v>
      </c>
      <c r="H29" s="2" t="s">
        <v>7</v>
      </c>
      <c r="I29" s="2" t="s">
        <v>8</v>
      </c>
      <c r="J29" s="2" t="s">
        <v>9</v>
      </c>
      <c r="K29" s="2" t="s">
        <v>10</v>
      </c>
      <c r="L29" s="150"/>
      <c r="M29" s="150"/>
      <c r="R29" s="1" t="s">
        <v>48</v>
      </c>
    </row>
    <row r="30" spans="1:13" ht="9.75">
      <c r="A30" s="142" t="s">
        <v>11</v>
      </c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</row>
    <row r="31" spans="1:13" ht="9.75">
      <c r="A31" s="15" t="s">
        <v>49</v>
      </c>
      <c r="B31" s="38">
        <v>90</v>
      </c>
      <c r="C31" s="18">
        <v>14.68</v>
      </c>
      <c r="D31" s="18">
        <v>8.58</v>
      </c>
      <c r="E31" s="18">
        <v>11.03</v>
      </c>
      <c r="F31" s="18">
        <v>180.7</v>
      </c>
      <c r="G31" s="72">
        <v>90</v>
      </c>
      <c r="H31" s="68">
        <v>14.68</v>
      </c>
      <c r="I31" s="68">
        <v>8.58</v>
      </c>
      <c r="J31" s="68">
        <v>11.03</v>
      </c>
      <c r="K31" s="68">
        <v>180.7</v>
      </c>
      <c r="L31" s="39" t="s">
        <v>50</v>
      </c>
      <c r="M31" s="31" t="s">
        <v>51</v>
      </c>
    </row>
    <row r="32" spans="1:13" ht="9.75">
      <c r="A32" s="40" t="s">
        <v>52</v>
      </c>
      <c r="B32" s="41">
        <v>100</v>
      </c>
      <c r="C32" s="18">
        <v>5.7</v>
      </c>
      <c r="D32" s="18">
        <f>6.09/1.5</f>
        <v>4.06</v>
      </c>
      <c r="E32" s="18">
        <f>38.64/1.5</f>
        <v>25.76</v>
      </c>
      <c r="F32" s="18">
        <f>243.75/1.5</f>
        <v>162.5</v>
      </c>
      <c r="G32" s="41">
        <v>100</v>
      </c>
      <c r="H32" s="18">
        <v>5.7</v>
      </c>
      <c r="I32" s="18">
        <f>6.09/1.5</f>
        <v>4.06</v>
      </c>
      <c r="J32" s="18">
        <f>38.64/1.5</f>
        <v>25.76</v>
      </c>
      <c r="K32" s="18">
        <f>243.75/1.5</f>
        <v>162.5</v>
      </c>
      <c r="L32" s="96" t="s">
        <v>53</v>
      </c>
      <c r="M32" s="43" t="s">
        <v>54</v>
      </c>
    </row>
    <row r="33" spans="1:13" ht="9.75">
      <c r="A33" s="33" t="s">
        <v>55</v>
      </c>
      <c r="B33" s="36">
        <v>20</v>
      </c>
      <c r="C33" s="13">
        <f>3.2/2</f>
        <v>1.6</v>
      </c>
      <c r="D33" s="13">
        <f>0.4/2</f>
        <v>0.2</v>
      </c>
      <c r="E33" s="13">
        <f>20.4/2</f>
        <v>10.2</v>
      </c>
      <c r="F33" s="13">
        <v>50</v>
      </c>
      <c r="G33" s="13">
        <v>40</v>
      </c>
      <c r="H33" s="32">
        <v>3.2</v>
      </c>
      <c r="I33" s="32">
        <v>0.4</v>
      </c>
      <c r="J33" s="32">
        <v>20.4</v>
      </c>
      <c r="K33" s="32">
        <v>100</v>
      </c>
      <c r="L33" s="13">
        <v>100</v>
      </c>
      <c r="M33" s="21" t="s">
        <v>45</v>
      </c>
    </row>
    <row r="34" spans="1:13" ht="9.75">
      <c r="A34" s="14" t="s">
        <v>56</v>
      </c>
      <c r="B34" s="36">
        <v>100</v>
      </c>
      <c r="C34" s="13">
        <v>0.4</v>
      </c>
      <c r="D34" s="13">
        <v>0.4</v>
      </c>
      <c r="E34" s="13">
        <f>19.6/2</f>
        <v>9.8</v>
      </c>
      <c r="F34" s="13">
        <f>94/2</f>
        <v>47</v>
      </c>
      <c r="G34" s="8">
        <v>100</v>
      </c>
      <c r="H34" s="13">
        <v>0.4</v>
      </c>
      <c r="I34" s="13">
        <v>0.4</v>
      </c>
      <c r="J34" s="13">
        <f>19.6/2</f>
        <v>9.8</v>
      </c>
      <c r="K34" s="13">
        <f>94/2</f>
        <v>47</v>
      </c>
      <c r="L34" s="19" t="s">
        <v>57</v>
      </c>
      <c r="M34" s="14" t="s">
        <v>58</v>
      </c>
    </row>
    <row r="35" spans="1:13" ht="9.75">
      <c r="A35" s="44" t="s">
        <v>59</v>
      </c>
      <c r="B35" s="13">
        <v>222</v>
      </c>
      <c r="C35" s="11">
        <v>0.13</v>
      </c>
      <c r="D35" s="11">
        <v>0.02</v>
      </c>
      <c r="E35" s="11">
        <v>15.2</v>
      </c>
      <c r="F35" s="11">
        <v>62</v>
      </c>
      <c r="G35" s="12">
        <v>222</v>
      </c>
      <c r="H35" s="11">
        <v>0.13</v>
      </c>
      <c r="I35" s="11">
        <v>0.02</v>
      </c>
      <c r="J35" s="11">
        <v>15.2</v>
      </c>
      <c r="K35" s="11">
        <v>62</v>
      </c>
      <c r="L35" s="12" t="s">
        <v>60</v>
      </c>
      <c r="M35" s="45" t="s">
        <v>61</v>
      </c>
    </row>
    <row r="36" spans="1:13" ht="9.75">
      <c r="A36" s="23" t="s">
        <v>25</v>
      </c>
      <c r="B36" s="4">
        <f aca="true" t="shared" si="4" ref="B36:K36">SUM(B31:B35)</f>
        <v>532</v>
      </c>
      <c r="C36" s="24">
        <f t="shared" si="4"/>
        <v>22.509999999999998</v>
      </c>
      <c r="D36" s="24">
        <f t="shared" si="4"/>
        <v>13.26</v>
      </c>
      <c r="E36" s="24">
        <f t="shared" si="4"/>
        <v>71.99</v>
      </c>
      <c r="F36" s="24">
        <f t="shared" si="4"/>
        <v>502.2</v>
      </c>
      <c r="G36" s="24">
        <f t="shared" si="4"/>
        <v>552</v>
      </c>
      <c r="H36" s="24">
        <f t="shared" si="4"/>
        <v>24.109999999999996</v>
      </c>
      <c r="I36" s="24">
        <f t="shared" si="4"/>
        <v>13.46</v>
      </c>
      <c r="J36" s="24">
        <f t="shared" si="4"/>
        <v>82.19</v>
      </c>
      <c r="K36" s="24">
        <f t="shared" si="4"/>
        <v>552.2</v>
      </c>
      <c r="L36" s="4"/>
      <c r="M36" s="14"/>
    </row>
    <row r="37" spans="1:13" ht="9.75">
      <c r="A37" s="143" t="s">
        <v>26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4"/>
      <c r="M37" s="148"/>
    </row>
    <row r="38" spans="1:13" ht="12" customHeight="1">
      <c r="A38" s="14" t="s">
        <v>62</v>
      </c>
      <c r="B38" s="36">
        <v>200</v>
      </c>
      <c r="C38" s="7">
        <v>1.53</v>
      </c>
      <c r="D38" s="7">
        <v>5.1</v>
      </c>
      <c r="E38" s="7">
        <v>8</v>
      </c>
      <c r="F38" s="7">
        <v>83.9</v>
      </c>
      <c r="G38" s="77">
        <v>260</v>
      </c>
      <c r="H38" s="62">
        <v>2</v>
      </c>
      <c r="I38" s="62">
        <v>6.59</v>
      </c>
      <c r="J38" s="62">
        <v>10.45</v>
      </c>
      <c r="K38" s="62">
        <v>108.33</v>
      </c>
      <c r="L38" s="8" t="s">
        <v>181</v>
      </c>
      <c r="M38" s="21" t="s">
        <v>64</v>
      </c>
    </row>
    <row r="39" spans="1:13" ht="9.75">
      <c r="A39" s="33" t="s">
        <v>65</v>
      </c>
      <c r="B39" s="36">
        <v>90</v>
      </c>
      <c r="C39" s="32">
        <v>11.52</v>
      </c>
      <c r="D39" s="32">
        <v>13</v>
      </c>
      <c r="E39" s="32">
        <v>4.05</v>
      </c>
      <c r="F39" s="32">
        <v>189.6</v>
      </c>
      <c r="G39" s="97">
        <v>100</v>
      </c>
      <c r="H39" s="62">
        <v>12.81</v>
      </c>
      <c r="I39" s="62">
        <v>14.46</v>
      </c>
      <c r="J39" s="62">
        <v>4.5</v>
      </c>
      <c r="K39" s="62">
        <v>210.7</v>
      </c>
      <c r="L39" s="19" t="s">
        <v>66</v>
      </c>
      <c r="M39" s="14" t="s">
        <v>67</v>
      </c>
    </row>
    <row r="40" spans="1:13" ht="9.75">
      <c r="A40" s="14" t="s">
        <v>68</v>
      </c>
      <c r="B40" s="46">
        <v>150</v>
      </c>
      <c r="C40" s="47">
        <v>5.52</v>
      </c>
      <c r="D40" s="47">
        <v>4.51</v>
      </c>
      <c r="E40" s="47">
        <v>26.45</v>
      </c>
      <c r="F40" s="47">
        <v>168.45</v>
      </c>
      <c r="G40" s="36">
        <v>180</v>
      </c>
      <c r="H40" s="7">
        <v>6.62</v>
      </c>
      <c r="I40" s="7">
        <v>5.42</v>
      </c>
      <c r="J40" s="7">
        <v>31.73</v>
      </c>
      <c r="K40" s="7">
        <v>202.14</v>
      </c>
      <c r="L40" s="19" t="s">
        <v>69</v>
      </c>
      <c r="M40" s="14" t="s">
        <v>70</v>
      </c>
    </row>
    <row r="41" spans="1:13" ht="9.75">
      <c r="A41" s="44" t="s">
        <v>71</v>
      </c>
      <c r="B41" s="11">
        <v>200</v>
      </c>
      <c r="C41" s="13">
        <v>0.1</v>
      </c>
      <c r="D41" s="13">
        <v>0.1</v>
      </c>
      <c r="E41" s="13">
        <v>15.9</v>
      </c>
      <c r="F41" s="13">
        <v>65</v>
      </c>
      <c r="G41" s="30">
        <v>200</v>
      </c>
      <c r="H41" s="32">
        <v>0.1</v>
      </c>
      <c r="I41" s="32">
        <v>0.1</v>
      </c>
      <c r="J41" s="32">
        <v>15.9</v>
      </c>
      <c r="K41" s="32">
        <v>65</v>
      </c>
      <c r="L41" s="48">
        <v>492</v>
      </c>
      <c r="M41" s="21" t="s">
        <v>72</v>
      </c>
    </row>
    <row r="42" spans="1:13" ht="9.75">
      <c r="A42" s="14" t="s">
        <v>56</v>
      </c>
      <c r="B42" s="36">
        <v>100</v>
      </c>
      <c r="C42" s="13">
        <v>0.4</v>
      </c>
      <c r="D42" s="13">
        <v>0.4</v>
      </c>
      <c r="E42" s="13">
        <f>19.6/2</f>
        <v>9.8</v>
      </c>
      <c r="F42" s="13">
        <f>94/2</f>
        <v>47</v>
      </c>
      <c r="G42" s="8">
        <v>100</v>
      </c>
      <c r="H42" s="13">
        <v>0.4</v>
      </c>
      <c r="I42" s="13">
        <v>0.4</v>
      </c>
      <c r="J42" s="13">
        <f>19.6/2</f>
        <v>9.8</v>
      </c>
      <c r="K42" s="13">
        <f>94/2</f>
        <v>47</v>
      </c>
      <c r="L42" s="19" t="s">
        <v>57</v>
      </c>
      <c r="M42" s="14" t="s">
        <v>58</v>
      </c>
    </row>
    <row r="43" spans="1:13" s="54" customFormat="1" ht="9.75">
      <c r="A43" s="49" t="s">
        <v>41</v>
      </c>
      <c r="B43" s="50">
        <v>40</v>
      </c>
      <c r="C43" s="51">
        <v>2.6</v>
      </c>
      <c r="D43" s="51">
        <v>0.4</v>
      </c>
      <c r="E43" s="51">
        <v>17.2</v>
      </c>
      <c r="F43" s="51">
        <v>85</v>
      </c>
      <c r="G43" s="51">
        <v>40</v>
      </c>
      <c r="H43" s="51">
        <v>2.6</v>
      </c>
      <c r="I43" s="51">
        <v>0.4</v>
      </c>
      <c r="J43" s="51">
        <v>17.2</v>
      </c>
      <c r="K43" s="51">
        <v>85</v>
      </c>
      <c r="L43" s="52" t="s">
        <v>44</v>
      </c>
      <c r="M43" s="53" t="s">
        <v>42</v>
      </c>
    </row>
    <row r="44" spans="1:13" ht="9.75">
      <c r="A44" s="33" t="s">
        <v>43</v>
      </c>
      <c r="B44" s="36">
        <v>40</v>
      </c>
      <c r="C44" s="13">
        <v>3.2</v>
      </c>
      <c r="D44" s="13">
        <v>0.4</v>
      </c>
      <c r="E44" s="13">
        <v>20.4</v>
      </c>
      <c r="F44" s="13">
        <v>100</v>
      </c>
      <c r="G44" s="13">
        <v>40</v>
      </c>
      <c r="H44" s="13">
        <v>3.2</v>
      </c>
      <c r="I44" s="13">
        <v>0.4</v>
      </c>
      <c r="J44" s="13">
        <v>20.4</v>
      </c>
      <c r="K44" s="13">
        <v>100</v>
      </c>
      <c r="L44" s="11" t="s">
        <v>44</v>
      </c>
      <c r="M44" s="21" t="s">
        <v>45</v>
      </c>
    </row>
    <row r="45" spans="1:13" ht="9.75">
      <c r="A45" s="23" t="s">
        <v>25</v>
      </c>
      <c r="B45" s="4">
        <f aca="true" t="shared" si="5" ref="B45:K45">SUM(B38:B44)</f>
        <v>820</v>
      </c>
      <c r="C45" s="24">
        <f t="shared" si="5"/>
        <v>24.87</v>
      </c>
      <c r="D45" s="24">
        <f t="shared" si="5"/>
        <v>23.909999999999997</v>
      </c>
      <c r="E45" s="24">
        <f t="shared" si="5"/>
        <v>101.80000000000001</v>
      </c>
      <c r="F45" s="24">
        <f t="shared" si="5"/>
        <v>738.95</v>
      </c>
      <c r="G45" s="24">
        <f t="shared" si="5"/>
        <v>920</v>
      </c>
      <c r="H45" s="24">
        <f t="shared" si="5"/>
        <v>27.73</v>
      </c>
      <c r="I45" s="24">
        <f t="shared" si="5"/>
        <v>27.769999999999996</v>
      </c>
      <c r="J45" s="24">
        <f t="shared" si="5"/>
        <v>109.97999999999999</v>
      </c>
      <c r="K45" s="24">
        <f t="shared" si="5"/>
        <v>818.17</v>
      </c>
      <c r="L45" s="4"/>
      <c r="M45" s="14"/>
    </row>
    <row r="46" spans="1:13" ht="9.75">
      <c r="A46" s="157" t="s">
        <v>176</v>
      </c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9"/>
    </row>
    <row r="47" spans="1:13" s="85" customFormat="1" ht="9.75">
      <c r="A47" s="81" t="s">
        <v>182</v>
      </c>
      <c r="B47" s="82">
        <v>100</v>
      </c>
      <c r="C47" s="83">
        <v>12.78</v>
      </c>
      <c r="D47" s="83">
        <v>14.16</v>
      </c>
      <c r="E47" s="83">
        <v>37.66</v>
      </c>
      <c r="F47" s="83">
        <v>333</v>
      </c>
      <c r="G47" s="82">
        <v>100</v>
      </c>
      <c r="H47" s="83">
        <v>12.78</v>
      </c>
      <c r="I47" s="83">
        <v>14.16</v>
      </c>
      <c r="J47" s="83">
        <v>37.66</v>
      </c>
      <c r="K47" s="83">
        <v>333</v>
      </c>
      <c r="L47" s="84" t="s">
        <v>183</v>
      </c>
      <c r="M47" s="81" t="s">
        <v>184</v>
      </c>
    </row>
    <row r="48" spans="1:13" s="85" customFormat="1" ht="12" customHeight="1">
      <c r="A48" s="53" t="s">
        <v>180</v>
      </c>
      <c r="B48" s="86">
        <v>0</v>
      </c>
      <c r="C48" s="87">
        <v>0</v>
      </c>
      <c r="D48" s="87">
        <v>0</v>
      </c>
      <c r="E48" s="87">
        <v>0</v>
      </c>
      <c r="F48" s="87">
        <v>0</v>
      </c>
      <c r="G48" s="86">
        <v>100</v>
      </c>
      <c r="H48" s="87">
        <v>0.04</v>
      </c>
      <c r="I48" s="87">
        <v>0.04</v>
      </c>
      <c r="J48" s="87">
        <v>9.8</v>
      </c>
      <c r="K48" s="87">
        <v>47</v>
      </c>
      <c r="L48" s="84" t="s">
        <v>57</v>
      </c>
      <c r="M48" s="53" t="s">
        <v>58</v>
      </c>
    </row>
    <row r="49" spans="1:13" s="85" customFormat="1" ht="9.75">
      <c r="A49" s="98" t="s">
        <v>185</v>
      </c>
      <c r="B49" s="99">
        <v>200</v>
      </c>
      <c r="C49" s="83">
        <v>0.15</v>
      </c>
      <c r="D49" s="83">
        <v>0.08</v>
      </c>
      <c r="E49" s="83">
        <v>24.5</v>
      </c>
      <c r="F49" s="83">
        <v>114.6</v>
      </c>
      <c r="G49" s="100">
        <v>200</v>
      </c>
      <c r="H49" s="83">
        <v>0.15</v>
      </c>
      <c r="I49" s="83">
        <v>0.08</v>
      </c>
      <c r="J49" s="83">
        <v>24.5</v>
      </c>
      <c r="K49" s="83">
        <v>114.6</v>
      </c>
      <c r="L49" s="89" t="s">
        <v>186</v>
      </c>
      <c r="M49" s="101" t="s">
        <v>187</v>
      </c>
    </row>
    <row r="50" spans="1:13" s="95" customFormat="1" ht="12" customHeight="1">
      <c r="A50" s="91" t="s">
        <v>25</v>
      </c>
      <c r="B50" s="92">
        <f aca="true" t="shared" si="6" ref="B50:K50">SUM(B47:B49)</f>
        <v>300</v>
      </c>
      <c r="C50" s="92">
        <f t="shared" si="6"/>
        <v>12.93</v>
      </c>
      <c r="D50" s="92">
        <f t="shared" si="6"/>
        <v>14.24</v>
      </c>
      <c r="E50" s="92">
        <f t="shared" si="6"/>
        <v>62.16</v>
      </c>
      <c r="F50" s="92">
        <f t="shared" si="6"/>
        <v>447.6</v>
      </c>
      <c r="G50" s="92">
        <f t="shared" si="6"/>
        <v>400</v>
      </c>
      <c r="H50" s="92">
        <f t="shared" si="6"/>
        <v>12.969999999999999</v>
      </c>
      <c r="I50" s="92">
        <f t="shared" si="6"/>
        <v>14.28</v>
      </c>
      <c r="J50" s="92">
        <f t="shared" si="6"/>
        <v>71.96</v>
      </c>
      <c r="K50" s="92">
        <f t="shared" si="6"/>
        <v>494.6</v>
      </c>
      <c r="L50" s="93"/>
      <c r="M50" s="94"/>
    </row>
    <row r="51" spans="1:13" ht="9.75">
      <c r="A51" s="23" t="s">
        <v>46</v>
      </c>
      <c r="B51" s="4">
        <f aca="true" t="shared" si="7" ref="B51:K51">SUM(B36,B45,B50)</f>
        <v>1652</v>
      </c>
      <c r="C51" s="4">
        <f t="shared" si="7"/>
        <v>60.309999999999995</v>
      </c>
      <c r="D51" s="4">
        <f t="shared" si="7"/>
        <v>51.41</v>
      </c>
      <c r="E51" s="4">
        <f t="shared" si="7"/>
        <v>235.95000000000002</v>
      </c>
      <c r="F51" s="4">
        <f t="shared" si="7"/>
        <v>1688.75</v>
      </c>
      <c r="G51" s="4">
        <f t="shared" si="7"/>
        <v>1872</v>
      </c>
      <c r="H51" s="4">
        <f t="shared" si="7"/>
        <v>64.81</v>
      </c>
      <c r="I51" s="4">
        <f t="shared" si="7"/>
        <v>55.51</v>
      </c>
      <c r="J51" s="4">
        <f t="shared" si="7"/>
        <v>264.13</v>
      </c>
      <c r="K51" s="4">
        <f t="shared" si="7"/>
        <v>1864.9699999999998</v>
      </c>
      <c r="L51" s="4"/>
      <c r="M51" s="14"/>
    </row>
    <row r="52" spans="1:13" ht="9.75">
      <c r="A52" s="143" t="s">
        <v>73</v>
      </c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8"/>
    </row>
    <row r="53" spans="1:13" ht="9.75">
      <c r="A53" s="147" t="s">
        <v>2</v>
      </c>
      <c r="B53" s="143" t="s">
        <v>3</v>
      </c>
      <c r="C53" s="144"/>
      <c r="D53" s="144"/>
      <c r="E53" s="144"/>
      <c r="F53" s="144"/>
      <c r="G53" s="151" t="s">
        <v>175</v>
      </c>
      <c r="H53" s="145"/>
      <c r="I53" s="145"/>
      <c r="J53" s="145"/>
      <c r="K53" s="146"/>
      <c r="L53" s="147" t="s">
        <v>4</v>
      </c>
      <c r="M53" s="147" t="s">
        <v>5</v>
      </c>
    </row>
    <row r="54" spans="1:13" ht="15.75" customHeight="1">
      <c r="A54" s="150"/>
      <c r="B54" s="3" t="s">
        <v>6</v>
      </c>
      <c r="C54" s="2" t="s">
        <v>7</v>
      </c>
      <c r="D54" s="2" t="s">
        <v>8</v>
      </c>
      <c r="E54" s="2" t="s">
        <v>9</v>
      </c>
      <c r="F54" s="2" t="s">
        <v>10</v>
      </c>
      <c r="G54" s="3" t="s">
        <v>6</v>
      </c>
      <c r="H54" s="2" t="s">
        <v>7</v>
      </c>
      <c r="I54" s="2" t="s">
        <v>8</v>
      </c>
      <c r="J54" s="2" t="s">
        <v>9</v>
      </c>
      <c r="K54" s="2" t="s">
        <v>10</v>
      </c>
      <c r="L54" s="150"/>
      <c r="M54" s="150"/>
    </row>
    <row r="55" spans="1:13" ht="9.75">
      <c r="A55" s="142" t="s">
        <v>11</v>
      </c>
      <c r="B55" s="142"/>
      <c r="C55" s="147"/>
      <c r="D55" s="147"/>
      <c r="E55" s="147"/>
      <c r="F55" s="147"/>
      <c r="G55" s="147"/>
      <c r="H55" s="147"/>
      <c r="I55" s="147"/>
      <c r="J55" s="147"/>
      <c r="K55" s="147"/>
      <c r="L55" s="142"/>
      <c r="M55" s="142"/>
    </row>
    <row r="56" spans="1:13" ht="9.75">
      <c r="A56" s="31" t="s">
        <v>74</v>
      </c>
      <c r="B56" s="38">
        <v>70</v>
      </c>
      <c r="C56" s="7">
        <v>9.52</v>
      </c>
      <c r="D56" s="7">
        <v>5.81</v>
      </c>
      <c r="E56" s="7">
        <v>10.47</v>
      </c>
      <c r="F56" s="7">
        <v>134.8</v>
      </c>
      <c r="G56" s="77">
        <v>90</v>
      </c>
      <c r="H56" s="62">
        <v>12.24</v>
      </c>
      <c r="I56" s="62">
        <v>7.5</v>
      </c>
      <c r="J56" s="62">
        <v>13.46</v>
      </c>
      <c r="K56" s="62">
        <v>173.34</v>
      </c>
      <c r="L56" s="39" t="s">
        <v>188</v>
      </c>
      <c r="M56" s="26" t="s">
        <v>76</v>
      </c>
    </row>
    <row r="57" spans="1:13" ht="9.75">
      <c r="A57" s="33" t="s">
        <v>77</v>
      </c>
      <c r="B57" s="6">
        <v>150</v>
      </c>
      <c r="C57" s="32">
        <v>2.86</v>
      </c>
      <c r="D57" s="32">
        <v>4.32</v>
      </c>
      <c r="E57" s="32">
        <v>23.02</v>
      </c>
      <c r="F57" s="32">
        <v>142.4</v>
      </c>
      <c r="G57" s="102">
        <v>180</v>
      </c>
      <c r="H57" s="7">
        <v>3.4</v>
      </c>
      <c r="I57" s="7">
        <v>5.2</v>
      </c>
      <c r="J57" s="7">
        <v>27.6</v>
      </c>
      <c r="K57" s="7">
        <v>170.8</v>
      </c>
      <c r="L57" s="8" t="s">
        <v>78</v>
      </c>
      <c r="M57" s="21" t="s">
        <v>79</v>
      </c>
    </row>
    <row r="58" spans="1:13" ht="9.75">
      <c r="A58" s="44" t="s">
        <v>80</v>
      </c>
      <c r="B58" s="11">
        <v>10</v>
      </c>
      <c r="C58" s="11">
        <v>0.08</v>
      </c>
      <c r="D58" s="11">
        <f>3.6*2</f>
        <v>7.2</v>
      </c>
      <c r="E58" s="11">
        <f>0.06*2</f>
        <v>0.12</v>
      </c>
      <c r="F58" s="11">
        <v>66</v>
      </c>
      <c r="G58" s="11">
        <v>10</v>
      </c>
      <c r="H58" s="12">
        <v>0.08</v>
      </c>
      <c r="I58" s="12">
        <f>3.6*2</f>
        <v>7.2</v>
      </c>
      <c r="J58" s="12">
        <f>0.06*2</f>
        <v>0.12</v>
      </c>
      <c r="K58" s="12">
        <v>66</v>
      </c>
      <c r="L58" s="11" t="s">
        <v>81</v>
      </c>
      <c r="M58" s="14" t="s">
        <v>82</v>
      </c>
    </row>
    <row r="59" spans="1:13" ht="20.25">
      <c r="A59" s="29" t="s">
        <v>83</v>
      </c>
      <c r="B59" s="6">
        <v>20</v>
      </c>
      <c r="C59" s="18">
        <v>0.14</v>
      </c>
      <c r="D59" s="18">
        <v>0.02</v>
      </c>
      <c r="E59" s="18">
        <v>0.38</v>
      </c>
      <c r="F59" s="18">
        <v>2.4</v>
      </c>
      <c r="G59" s="103">
        <v>20</v>
      </c>
      <c r="H59" s="18">
        <v>0.14</v>
      </c>
      <c r="I59" s="18">
        <v>0.02</v>
      </c>
      <c r="J59" s="18">
        <v>0.38</v>
      </c>
      <c r="K59" s="18">
        <v>2.4</v>
      </c>
      <c r="L59" s="30" t="s">
        <v>84</v>
      </c>
      <c r="M59" s="31" t="s">
        <v>85</v>
      </c>
    </row>
    <row r="60" spans="1:13" ht="9.75">
      <c r="A60" s="33" t="s">
        <v>55</v>
      </c>
      <c r="B60" s="36">
        <v>40</v>
      </c>
      <c r="C60" s="13">
        <v>3.2</v>
      </c>
      <c r="D60" s="13">
        <v>0.4</v>
      </c>
      <c r="E60" s="13">
        <v>20.4</v>
      </c>
      <c r="F60" s="13">
        <v>100</v>
      </c>
      <c r="G60" s="13">
        <v>40</v>
      </c>
      <c r="H60" s="13">
        <v>3.2</v>
      </c>
      <c r="I60" s="13">
        <v>0.4</v>
      </c>
      <c r="J60" s="13">
        <v>20.4</v>
      </c>
      <c r="K60" s="13">
        <v>100</v>
      </c>
      <c r="L60" s="11" t="s">
        <v>44</v>
      </c>
      <c r="M60" s="21" t="s">
        <v>45</v>
      </c>
    </row>
    <row r="61" spans="1:13" ht="9.75">
      <c r="A61" s="21" t="s">
        <v>22</v>
      </c>
      <c r="B61" s="12">
        <v>215</v>
      </c>
      <c r="C61" s="12">
        <v>0.07</v>
      </c>
      <c r="D61" s="12">
        <v>0.02</v>
      </c>
      <c r="E61" s="12">
        <v>15</v>
      </c>
      <c r="F61" s="12">
        <v>60</v>
      </c>
      <c r="G61" s="12">
        <v>215</v>
      </c>
      <c r="H61" s="12">
        <v>0.07</v>
      </c>
      <c r="I61" s="12">
        <v>0.02</v>
      </c>
      <c r="J61" s="12">
        <v>15</v>
      </c>
      <c r="K61" s="12">
        <v>60</v>
      </c>
      <c r="L61" s="12" t="s">
        <v>23</v>
      </c>
      <c r="M61" s="22" t="s">
        <v>24</v>
      </c>
    </row>
    <row r="62" spans="1:13" ht="9.75">
      <c r="A62" s="23" t="s">
        <v>25</v>
      </c>
      <c r="B62" s="4">
        <f aca="true" t="shared" si="8" ref="B62:K62">SUM(B56:B61)</f>
        <v>505</v>
      </c>
      <c r="C62" s="24">
        <f t="shared" si="8"/>
        <v>15.870000000000001</v>
      </c>
      <c r="D62" s="24">
        <f t="shared" si="8"/>
        <v>17.769999999999996</v>
      </c>
      <c r="E62" s="24">
        <f t="shared" si="8"/>
        <v>69.39</v>
      </c>
      <c r="F62" s="24">
        <f t="shared" si="8"/>
        <v>505.6</v>
      </c>
      <c r="G62" s="24">
        <f t="shared" si="8"/>
        <v>555</v>
      </c>
      <c r="H62" s="24">
        <f t="shared" si="8"/>
        <v>19.130000000000003</v>
      </c>
      <c r="I62" s="24">
        <f t="shared" si="8"/>
        <v>20.339999999999996</v>
      </c>
      <c r="J62" s="24">
        <f t="shared" si="8"/>
        <v>76.96000000000001</v>
      </c>
      <c r="K62" s="24">
        <f t="shared" si="8"/>
        <v>572.54</v>
      </c>
      <c r="L62" s="4"/>
      <c r="M62" s="14"/>
    </row>
    <row r="63" spans="1:13" ht="9.75">
      <c r="A63" s="143" t="s">
        <v>26</v>
      </c>
      <c r="B63" s="144"/>
      <c r="C63" s="145"/>
      <c r="D63" s="145"/>
      <c r="E63" s="145"/>
      <c r="F63" s="145"/>
      <c r="G63" s="145"/>
      <c r="H63" s="145"/>
      <c r="I63" s="145"/>
      <c r="J63" s="145"/>
      <c r="K63" s="145"/>
      <c r="L63" s="144"/>
      <c r="M63" s="148"/>
    </row>
    <row r="64" spans="1:13" ht="12.75" customHeight="1">
      <c r="A64" s="15" t="s">
        <v>86</v>
      </c>
      <c r="B64" s="55">
        <v>200</v>
      </c>
      <c r="C64" s="7">
        <v>6.41</v>
      </c>
      <c r="D64" s="7">
        <v>5.58</v>
      </c>
      <c r="E64" s="7">
        <v>10.32</v>
      </c>
      <c r="F64" s="7">
        <v>121.22</v>
      </c>
      <c r="G64" s="104">
        <v>260</v>
      </c>
      <c r="H64" s="62">
        <v>7.13</v>
      </c>
      <c r="I64" s="62">
        <v>6.5</v>
      </c>
      <c r="J64" s="62">
        <v>13.54</v>
      </c>
      <c r="K64" s="62">
        <v>145.49</v>
      </c>
      <c r="L64" s="56" t="s">
        <v>189</v>
      </c>
      <c r="M64" s="31" t="s">
        <v>88</v>
      </c>
    </row>
    <row r="65" spans="1:13" ht="9.75">
      <c r="A65" s="22" t="s">
        <v>89</v>
      </c>
      <c r="B65" s="36">
        <v>90</v>
      </c>
      <c r="C65" s="57">
        <v>19.6</v>
      </c>
      <c r="D65" s="57">
        <v>7.38</v>
      </c>
      <c r="E65" s="57">
        <v>7.1</v>
      </c>
      <c r="F65" s="57">
        <v>170.6</v>
      </c>
      <c r="G65" s="41">
        <v>100</v>
      </c>
      <c r="H65" s="62">
        <v>21.77</v>
      </c>
      <c r="I65" s="62">
        <v>8.2</v>
      </c>
      <c r="J65" s="62">
        <v>7.88</v>
      </c>
      <c r="K65" s="62">
        <v>189.56</v>
      </c>
      <c r="L65" s="19" t="s">
        <v>90</v>
      </c>
      <c r="M65" s="26" t="s">
        <v>91</v>
      </c>
    </row>
    <row r="66" spans="1:13" ht="20.25">
      <c r="A66" s="14" t="s">
        <v>92</v>
      </c>
      <c r="B66" s="36">
        <v>150</v>
      </c>
      <c r="C66" s="58">
        <v>3.65</v>
      </c>
      <c r="D66" s="58">
        <v>5.37</v>
      </c>
      <c r="E66" s="58">
        <v>36.68</v>
      </c>
      <c r="F66" s="58">
        <v>209.7</v>
      </c>
      <c r="G66" s="6">
        <v>180</v>
      </c>
      <c r="H66" s="62">
        <v>4.38</v>
      </c>
      <c r="I66" s="62">
        <v>6.44</v>
      </c>
      <c r="J66" s="62">
        <v>44.02</v>
      </c>
      <c r="K66" s="62">
        <v>251.64</v>
      </c>
      <c r="L66" s="48" t="s">
        <v>93</v>
      </c>
      <c r="M66" s="22" t="s">
        <v>94</v>
      </c>
    </row>
    <row r="67" spans="1:13" ht="23.25" customHeight="1">
      <c r="A67" s="29" t="s">
        <v>95</v>
      </c>
      <c r="B67" s="6">
        <v>60</v>
      </c>
      <c r="C67" s="7">
        <v>1</v>
      </c>
      <c r="D67" s="7">
        <v>0.6</v>
      </c>
      <c r="E67" s="7">
        <v>4.47</v>
      </c>
      <c r="F67" s="7">
        <v>23.4</v>
      </c>
      <c r="G67" s="80">
        <v>100</v>
      </c>
      <c r="H67" s="7">
        <v>1.7</v>
      </c>
      <c r="I67" s="7">
        <v>1</v>
      </c>
      <c r="J67" s="7">
        <v>7.45</v>
      </c>
      <c r="K67" s="7">
        <v>39</v>
      </c>
      <c r="L67" s="30">
        <v>305</v>
      </c>
      <c r="M67" s="21" t="s">
        <v>96</v>
      </c>
    </row>
    <row r="68" spans="1:13" ht="9.75">
      <c r="A68" s="14" t="s">
        <v>97</v>
      </c>
      <c r="B68" s="19">
        <v>200</v>
      </c>
      <c r="C68" s="32">
        <v>0.76</v>
      </c>
      <c r="D68" s="32">
        <v>0.04</v>
      </c>
      <c r="E68" s="32">
        <v>20.22</v>
      </c>
      <c r="F68" s="32">
        <v>85.51</v>
      </c>
      <c r="G68" s="32">
        <v>200</v>
      </c>
      <c r="H68" s="32">
        <v>0.76</v>
      </c>
      <c r="I68" s="32">
        <v>0.04</v>
      </c>
      <c r="J68" s="32">
        <v>20.22</v>
      </c>
      <c r="K68" s="32">
        <v>85.51</v>
      </c>
      <c r="L68" s="13" t="s">
        <v>98</v>
      </c>
      <c r="M68" s="21" t="s">
        <v>99</v>
      </c>
    </row>
    <row r="69" spans="1:13" ht="9.75">
      <c r="A69" s="33" t="s">
        <v>41</v>
      </c>
      <c r="B69" s="13">
        <v>20</v>
      </c>
      <c r="C69" s="18">
        <v>1.3</v>
      </c>
      <c r="D69" s="18">
        <v>0.2</v>
      </c>
      <c r="E69" s="18">
        <v>8.6</v>
      </c>
      <c r="F69" s="18">
        <v>43</v>
      </c>
      <c r="G69" s="51">
        <v>40</v>
      </c>
      <c r="H69" s="51">
        <v>2.6</v>
      </c>
      <c r="I69" s="51">
        <v>0.4</v>
      </c>
      <c r="J69" s="51">
        <v>17.2</v>
      </c>
      <c r="K69" s="51">
        <v>85</v>
      </c>
      <c r="L69" s="34">
        <v>11</v>
      </c>
      <c r="M69" s="35" t="s">
        <v>42</v>
      </c>
    </row>
    <row r="70" spans="1:13" ht="9.75">
      <c r="A70" s="33" t="s">
        <v>43</v>
      </c>
      <c r="B70" s="36">
        <v>40</v>
      </c>
      <c r="C70" s="13">
        <v>3.2</v>
      </c>
      <c r="D70" s="13">
        <v>0.4</v>
      </c>
      <c r="E70" s="13">
        <v>20.4</v>
      </c>
      <c r="F70" s="13">
        <v>100</v>
      </c>
      <c r="G70" s="13">
        <v>40</v>
      </c>
      <c r="H70" s="13">
        <v>3.2</v>
      </c>
      <c r="I70" s="13">
        <v>0.4</v>
      </c>
      <c r="J70" s="13">
        <v>20.4</v>
      </c>
      <c r="K70" s="13">
        <v>100</v>
      </c>
      <c r="L70" s="11" t="s">
        <v>44</v>
      </c>
      <c r="M70" s="21" t="s">
        <v>45</v>
      </c>
    </row>
    <row r="71" spans="1:13" ht="9.75">
      <c r="A71" s="23" t="s">
        <v>25</v>
      </c>
      <c r="B71" s="4">
        <f aca="true" t="shared" si="9" ref="B71:K71">SUM(B64:B70)</f>
        <v>760</v>
      </c>
      <c r="C71" s="24">
        <f t="shared" si="9"/>
        <v>35.92</v>
      </c>
      <c r="D71" s="24">
        <f t="shared" si="9"/>
        <v>19.57</v>
      </c>
      <c r="E71" s="24">
        <f t="shared" si="9"/>
        <v>107.78999999999999</v>
      </c>
      <c r="F71" s="24">
        <f t="shared" si="9"/>
        <v>753.43</v>
      </c>
      <c r="G71" s="24">
        <f t="shared" si="9"/>
        <v>920</v>
      </c>
      <c r="H71" s="24">
        <f t="shared" si="9"/>
        <v>41.540000000000006</v>
      </c>
      <c r="I71" s="24">
        <f t="shared" si="9"/>
        <v>22.979999999999997</v>
      </c>
      <c r="J71" s="24">
        <f t="shared" si="9"/>
        <v>130.71</v>
      </c>
      <c r="K71" s="24">
        <f t="shared" si="9"/>
        <v>896.2</v>
      </c>
      <c r="L71" s="4"/>
      <c r="M71" s="14"/>
    </row>
    <row r="72" spans="1:13" ht="9.75">
      <c r="A72" s="157" t="s">
        <v>176</v>
      </c>
      <c r="B72" s="158"/>
      <c r="C72" s="158"/>
      <c r="D72" s="158"/>
      <c r="E72" s="158"/>
      <c r="F72" s="158"/>
      <c r="G72" s="158"/>
      <c r="H72" s="158"/>
      <c r="I72" s="158"/>
      <c r="J72" s="158"/>
      <c r="K72" s="158"/>
      <c r="L72" s="158"/>
      <c r="M72" s="159"/>
    </row>
    <row r="73" spans="1:13" s="85" customFormat="1" ht="9.75">
      <c r="A73" s="53" t="s">
        <v>190</v>
      </c>
      <c r="B73" s="82">
        <v>80</v>
      </c>
      <c r="C73" s="83">
        <v>7.54</v>
      </c>
      <c r="D73" s="83">
        <v>11.9</v>
      </c>
      <c r="E73" s="83">
        <v>40.9</v>
      </c>
      <c r="F73" s="83">
        <v>300.8</v>
      </c>
      <c r="G73" s="82">
        <v>80</v>
      </c>
      <c r="H73" s="83">
        <v>7.54</v>
      </c>
      <c r="I73" s="83">
        <v>11.9</v>
      </c>
      <c r="J73" s="83">
        <v>40.9</v>
      </c>
      <c r="K73" s="83">
        <v>300.8</v>
      </c>
      <c r="L73" s="84" t="s">
        <v>191</v>
      </c>
      <c r="M73" s="81" t="s">
        <v>192</v>
      </c>
    </row>
    <row r="74" spans="1:13" s="85" customFormat="1" ht="12" customHeight="1">
      <c r="A74" s="53" t="s">
        <v>180</v>
      </c>
      <c r="B74" s="82">
        <v>0</v>
      </c>
      <c r="C74" s="87">
        <v>0</v>
      </c>
      <c r="D74" s="87">
        <v>0</v>
      </c>
      <c r="E74" s="105">
        <v>0</v>
      </c>
      <c r="F74" s="87">
        <v>0</v>
      </c>
      <c r="G74" s="86">
        <v>100</v>
      </c>
      <c r="H74" s="87">
        <v>0.04</v>
      </c>
      <c r="I74" s="87">
        <v>0.04</v>
      </c>
      <c r="J74" s="87">
        <v>9.8</v>
      </c>
      <c r="K74" s="87">
        <v>47</v>
      </c>
      <c r="L74" s="84" t="s">
        <v>57</v>
      </c>
      <c r="M74" s="53" t="s">
        <v>58</v>
      </c>
    </row>
    <row r="75" spans="1:13" s="85" customFormat="1" ht="10.5" customHeight="1">
      <c r="A75" s="98" t="s">
        <v>59</v>
      </c>
      <c r="B75" s="83">
        <v>222</v>
      </c>
      <c r="C75" s="106">
        <v>0.13</v>
      </c>
      <c r="D75" s="106">
        <v>0.02</v>
      </c>
      <c r="E75" s="107">
        <v>15.2</v>
      </c>
      <c r="F75" s="106">
        <v>62</v>
      </c>
      <c r="G75" s="83">
        <v>222</v>
      </c>
      <c r="H75" s="106">
        <v>0.13</v>
      </c>
      <c r="I75" s="106">
        <v>0.02</v>
      </c>
      <c r="J75" s="106">
        <v>15.2</v>
      </c>
      <c r="K75" s="106">
        <v>62</v>
      </c>
      <c r="L75" s="89" t="s">
        <v>60</v>
      </c>
      <c r="M75" s="108" t="s">
        <v>61</v>
      </c>
    </row>
    <row r="76" spans="1:13" s="95" customFormat="1" ht="12" customHeight="1">
      <c r="A76" s="91" t="s">
        <v>25</v>
      </c>
      <c r="B76" s="92">
        <f aca="true" t="shared" si="10" ref="B76:K76">SUM(B73:B75)</f>
        <v>302</v>
      </c>
      <c r="C76" s="92">
        <f t="shared" si="10"/>
        <v>7.67</v>
      </c>
      <c r="D76" s="92">
        <f t="shared" si="10"/>
        <v>11.92</v>
      </c>
      <c r="E76" s="92">
        <f t="shared" si="10"/>
        <v>56.099999999999994</v>
      </c>
      <c r="F76" s="92">
        <f t="shared" si="10"/>
        <v>362.8</v>
      </c>
      <c r="G76" s="92">
        <f t="shared" si="10"/>
        <v>402</v>
      </c>
      <c r="H76" s="92">
        <f t="shared" si="10"/>
        <v>7.71</v>
      </c>
      <c r="I76" s="92">
        <f t="shared" si="10"/>
        <v>11.959999999999999</v>
      </c>
      <c r="J76" s="92">
        <f t="shared" si="10"/>
        <v>65.9</v>
      </c>
      <c r="K76" s="92">
        <f t="shared" si="10"/>
        <v>409.8</v>
      </c>
      <c r="L76" s="93"/>
      <c r="M76" s="94"/>
    </row>
    <row r="77" spans="1:13" ht="9.75">
      <c r="A77" s="23" t="s">
        <v>46</v>
      </c>
      <c r="B77" s="4">
        <f aca="true" t="shared" si="11" ref="B77:K77">SUM(B62,B71,B76)</f>
        <v>1567</v>
      </c>
      <c r="C77" s="4">
        <f t="shared" si="11"/>
        <v>59.46000000000001</v>
      </c>
      <c r="D77" s="4">
        <f t="shared" si="11"/>
        <v>49.26</v>
      </c>
      <c r="E77" s="4">
        <f t="shared" si="11"/>
        <v>233.28</v>
      </c>
      <c r="F77" s="4">
        <f t="shared" si="11"/>
        <v>1621.83</v>
      </c>
      <c r="G77" s="4">
        <f t="shared" si="11"/>
        <v>1877</v>
      </c>
      <c r="H77" s="4">
        <f t="shared" si="11"/>
        <v>68.38000000000001</v>
      </c>
      <c r="I77" s="4">
        <f t="shared" si="11"/>
        <v>55.279999999999994</v>
      </c>
      <c r="J77" s="4">
        <f t="shared" si="11"/>
        <v>273.57000000000005</v>
      </c>
      <c r="K77" s="4">
        <f t="shared" si="11"/>
        <v>1878.54</v>
      </c>
      <c r="L77" s="4"/>
      <c r="M77" s="14"/>
    </row>
    <row r="78" spans="1:13" ht="9.75">
      <c r="A78" s="151" t="s">
        <v>100</v>
      </c>
      <c r="B78" s="144"/>
      <c r="C78" s="144"/>
      <c r="D78" s="144"/>
      <c r="E78" s="144"/>
      <c r="F78" s="144"/>
      <c r="G78" s="145"/>
      <c r="H78" s="145"/>
      <c r="I78" s="145"/>
      <c r="J78" s="145"/>
      <c r="K78" s="145"/>
      <c r="L78" s="145"/>
      <c r="M78" s="146"/>
    </row>
    <row r="79" spans="1:13" ht="9.75">
      <c r="A79" s="147" t="s">
        <v>2</v>
      </c>
      <c r="B79" s="143" t="s">
        <v>3</v>
      </c>
      <c r="C79" s="144"/>
      <c r="D79" s="144"/>
      <c r="E79" s="144"/>
      <c r="F79" s="144"/>
      <c r="G79" s="151" t="s">
        <v>175</v>
      </c>
      <c r="H79" s="145"/>
      <c r="I79" s="145"/>
      <c r="J79" s="145"/>
      <c r="K79" s="146"/>
      <c r="L79" s="147" t="s">
        <v>4</v>
      </c>
      <c r="M79" s="147" t="s">
        <v>5</v>
      </c>
    </row>
    <row r="80" spans="1:13" ht="16.5" customHeight="1">
      <c r="A80" s="150"/>
      <c r="B80" s="3" t="s">
        <v>6</v>
      </c>
      <c r="C80" s="2" t="s">
        <v>7</v>
      </c>
      <c r="D80" s="2" t="s">
        <v>8</v>
      </c>
      <c r="E80" s="2" t="s">
        <v>9</v>
      </c>
      <c r="F80" s="2" t="s">
        <v>10</v>
      </c>
      <c r="G80" s="3" t="s">
        <v>6</v>
      </c>
      <c r="H80" s="2" t="s">
        <v>7</v>
      </c>
      <c r="I80" s="2" t="s">
        <v>8</v>
      </c>
      <c r="J80" s="2" t="s">
        <v>9</v>
      </c>
      <c r="K80" s="2" t="s">
        <v>10</v>
      </c>
      <c r="L80" s="150"/>
      <c r="M80" s="150"/>
    </row>
    <row r="81" spans="1:13" ht="9.75">
      <c r="A81" s="142" t="s">
        <v>11</v>
      </c>
      <c r="B81" s="142"/>
      <c r="C81" s="147"/>
      <c r="D81" s="147"/>
      <c r="E81" s="147"/>
      <c r="F81" s="147"/>
      <c r="G81" s="147"/>
      <c r="H81" s="147"/>
      <c r="I81" s="147"/>
      <c r="J81" s="147"/>
      <c r="K81" s="147"/>
      <c r="L81" s="142"/>
      <c r="M81" s="142"/>
    </row>
    <row r="82" spans="1:13" ht="9.75">
      <c r="A82" s="14" t="s">
        <v>101</v>
      </c>
      <c r="B82" s="6">
        <v>220</v>
      </c>
      <c r="C82" s="28">
        <v>14.88</v>
      </c>
      <c r="D82" s="28">
        <v>17.51</v>
      </c>
      <c r="E82" s="28">
        <v>37.52</v>
      </c>
      <c r="F82" s="28">
        <v>367.84</v>
      </c>
      <c r="G82" s="6">
        <v>220</v>
      </c>
      <c r="H82" s="28">
        <v>14.88</v>
      </c>
      <c r="I82" s="28">
        <v>17.51</v>
      </c>
      <c r="J82" s="28">
        <v>37.52</v>
      </c>
      <c r="K82" s="28">
        <v>367.84</v>
      </c>
      <c r="L82" s="59" t="s">
        <v>102</v>
      </c>
      <c r="M82" s="10" t="s">
        <v>103</v>
      </c>
    </row>
    <row r="83" spans="1:13" ht="9.75">
      <c r="A83" s="44" t="s">
        <v>104</v>
      </c>
      <c r="B83" s="36">
        <v>80</v>
      </c>
      <c r="C83" s="13">
        <v>8.22</v>
      </c>
      <c r="D83" s="13">
        <v>10.3</v>
      </c>
      <c r="E83" s="13">
        <v>21.86</v>
      </c>
      <c r="F83" s="13">
        <v>212.8</v>
      </c>
      <c r="G83" s="36">
        <v>80</v>
      </c>
      <c r="H83" s="13">
        <v>8.22</v>
      </c>
      <c r="I83" s="13">
        <v>10.3</v>
      </c>
      <c r="J83" s="13">
        <v>21.86</v>
      </c>
      <c r="K83" s="13">
        <v>212.8</v>
      </c>
      <c r="L83" s="11" t="s">
        <v>105</v>
      </c>
      <c r="M83" s="21" t="s">
        <v>106</v>
      </c>
    </row>
    <row r="84" spans="1:13" ht="9.75">
      <c r="A84" s="21" t="s">
        <v>22</v>
      </c>
      <c r="B84" s="12">
        <v>215</v>
      </c>
      <c r="C84" s="12">
        <v>0.07</v>
      </c>
      <c r="D84" s="12">
        <v>0.02</v>
      </c>
      <c r="E84" s="12">
        <v>15</v>
      </c>
      <c r="F84" s="12">
        <v>60</v>
      </c>
      <c r="G84" s="12">
        <v>215</v>
      </c>
      <c r="H84" s="12">
        <v>0.07</v>
      </c>
      <c r="I84" s="12">
        <v>0.02</v>
      </c>
      <c r="J84" s="12">
        <v>15</v>
      </c>
      <c r="K84" s="12">
        <v>60</v>
      </c>
      <c r="L84" s="12" t="s">
        <v>23</v>
      </c>
      <c r="M84" s="22" t="s">
        <v>24</v>
      </c>
    </row>
    <row r="85" spans="1:13" ht="9.75">
      <c r="A85" s="14" t="s">
        <v>56</v>
      </c>
      <c r="B85" s="36">
        <v>100</v>
      </c>
      <c r="C85" s="13">
        <v>0.4</v>
      </c>
      <c r="D85" s="13">
        <v>0.4</v>
      </c>
      <c r="E85" s="13">
        <f>19.6/2</f>
        <v>9.8</v>
      </c>
      <c r="F85" s="13">
        <f>94/2</f>
        <v>47</v>
      </c>
      <c r="G85" s="36">
        <v>100</v>
      </c>
      <c r="H85" s="13">
        <v>0.4</v>
      </c>
      <c r="I85" s="13">
        <v>0.4</v>
      </c>
      <c r="J85" s="13">
        <f>19.6/2</f>
        <v>9.8</v>
      </c>
      <c r="K85" s="13">
        <f>94/2</f>
        <v>47</v>
      </c>
      <c r="L85" s="19" t="s">
        <v>57</v>
      </c>
      <c r="M85" s="14" t="s">
        <v>58</v>
      </c>
    </row>
    <row r="86" spans="1:13" ht="9.75">
      <c r="A86" s="23" t="s">
        <v>25</v>
      </c>
      <c r="B86" s="4">
        <f aca="true" t="shared" si="12" ref="B86:K86">SUM(B82:B85)</f>
        <v>615</v>
      </c>
      <c r="C86" s="4">
        <f t="shared" si="12"/>
        <v>23.57</v>
      </c>
      <c r="D86" s="4">
        <f t="shared" si="12"/>
        <v>28.23</v>
      </c>
      <c r="E86" s="4">
        <f t="shared" si="12"/>
        <v>84.17999999999999</v>
      </c>
      <c r="F86" s="4">
        <f t="shared" si="12"/>
        <v>687.64</v>
      </c>
      <c r="G86" s="4">
        <f t="shared" si="12"/>
        <v>615</v>
      </c>
      <c r="H86" s="4">
        <f t="shared" si="12"/>
        <v>23.57</v>
      </c>
      <c r="I86" s="4">
        <f t="shared" si="12"/>
        <v>28.23</v>
      </c>
      <c r="J86" s="4">
        <f t="shared" si="12"/>
        <v>84.17999999999999</v>
      </c>
      <c r="K86" s="4">
        <f t="shared" si="12"/>
        <v>687.64</v>
      </c>
      <c r="L86" s="4"/>
      <c r="M86" s="14"/>
    </row>
    <row r="87" spans="1:13" ht="9.75">
      <c r="A87" s="143" t="s">
        <v>26</v>
      </c>
      <c r="B87" s="144"/>
      <c r="C87" s="145"/>
      <c r="D87" s="145"/>
      <c r="E87" s="145"/>
      <c r="F87" s="145"/>
      <c r="G87" s="145"/>
      <c r="H87" s="145"/>
      <c r="I87" s="145"/>
      <c r="J87" s="145"/>
      <c r="K87" s="145"/>
      <c r="L87" s="144"/>
      <c r="M87" s="148"/>
    </row>
    <row r="88" spans="1:13" ht="13.5" customHeight="1">
      <c r="A88" s="15" t="s">
        <v>107</v>
      </c>
      <c r="B88" s="60">
        <v>200</v>
      </c>
      <c r="C88" s="7">
        <v>3.6</v>
      </c>
      <c r="D88" s="7">
        <v>3.23</v>
      </c>
      <c r="E88" s="7">
        <v>13.31</v>
      </c>
      <c r="F88" s="7">
        <v>98.97</v>
      </c>
      <c r="G88" s="104">
        <v>260</v>
      </c>
      <c r="H88" s="62">
        <v>4.14</v>
      </c>
      <c r="I88" s="62">
        <v>3.93</v>
      </c>
      <c r="J88" s="62">
        <v>17.24</v>
      </c>
      <c r="K88" s="62">
        <v>124.62</v>
      </c>
      <c r="L88" s="56" t="s">
        <v>193</v>
      </c>
      <c r="M88" s="31" t="s">
        <v>109</v>
      </c>
    </row>
    <row r="89" spans="1:13" ht="9.75">
      <c r="A89" s="14" t="s">
        <v>49</v>
      </c>
      <c r="B89" s="36">
        <v>90</v>
      </c>
      <c r="C89" s="32">
        <v>14.68</v>
      </c>
      <c r="D89" s="32">
        <v>8.58</v>
      </c>
      <c r="E89" s="32">
        <v>11.03</v>
      </c>
      <c r="F89" s="32">
        <v>180.7</v>
      </c>
      <c r="G89" s="97">
        <v>100</v>
      </c>
      <c r="H89" s="62">
        <v>16.31</v>
      </c>
      <c r="I89" s="62">
        <v>9.54</v>
      </c>
      <c r="J89" s="62">
        <v>12.3</v>
      </c>
      <c r="K89" s="62">
        <v>200.8</v>
      </c>
      <c r="L89" s="19" t="s">
        <v>50</v>
      </c>
      <c r="M89" s="21" t="s">
        <v>51</v>
      </c>
    </row>
    <row r="90" spans="1:13" ht="12" customHeight="1">
      <c r="A90" s="33" t="s">
        <v>52</v>
      </c>
      <c r="B90" s="6">
        <v>150</v>
      </c>
      <c r="C90" s="28">
        <v>8.6</v>
      </c>
      <c r="D90" s="28">
        <v>6.09</v>
      </c>
      <c r="E90" s="28">
        <v>38.64</v>
      </c>
      <c r="F90" s="28">
        <v>243.75</v>
      </c>
      <c r="G90" s="6">
        <v>180</v>
      </c>
      <c r="H90" s="62">
        <v>10.32</v>
      </c>
      <c r="I90" s="62">
        <v>7.31</v>
      </c>
      <c r="J90" s="62">
        <v>46.37</v>
      </c>
      <c r="K90" s="62">
        <v>292.5</v>
      </c>
      <c r="L90" s="48" t="s">
        <v>53</v>
      </c>
      <c r="M90" s="61" t="s">
        <v>54</v>
      </c>
    </row>
    <row r="91" spans="1:13" ht="20.25">
      <c r="A91" s="29" t="s">
        <v>110</v>
      </c>
      <c r="B91" s="6">
        <v>60</v>
      </c>
      <c r="C91" s="7">
        <v>0.99</v>
      </c>
      <c r="D91" s="7">
        <v>5.03</v>
      </c>
      <c r="E91" s="7">
        <v>3.7</v>
      </c>
      <c r="F91" s="7">
        <v>61.45</v>
      </c>
      <c r="G91" s="80">
        <v>100</v>
      </c>
      <c r="H91" s="7">
        <v>1.62</v>
      </c>
      <c r="I91" s="7">
        <v>10.05</v>
      </c>
      <c r="J91" s="7">
        <v>5.88</v>
      </c>
      <c r="K91" s="7">
        <v>116.1</v>
      </c>
      <c r="L91" s="30">
        <v>306</v>
      </c>
      <c r="M91" s="21" t="s">
        <v>111</v>
      </c>
    </row>
    <row r="92" spans="1:13" ht="9.75">
      <c r="A92" s="14" t="s">
        <v>112</v>
      </c>
      <c r="B92" s="11">
        <v>200</v>
      </c>
      <c r="C92" s="12">
        <v>0</v>
      </c>
      <c r="D92" s="12">
        <v>0</v>
      </c>
      <c r="E92" s="12">
        <v>19.97</v>
      </c>
      <c r="F92" s="12">
        <v>76</v>
      </c>
      <c r="G92" s="12">
        <v>200</v>
      </c>
      <c r="H92" s="12">
        <v>0</v>
      </c>
      <c r="I92" s="12">
        <v>0</v>
      </c>
      <c r="J92" s="12">
        <v>19.97</v>
      </c>
      <c r="K92" s="12">
        <v>76</v>
      </c>
      <c r="L92" s="11" t="s">
        <v>113</v>
      </c>
      <c r="M92" s="21" t="s">
        <v>114</v>
      </c>
    </row>
    <row r="93" spans="1:13" ht="9.75">
      <c r="A93" s="33" t="s">
        <v>41</v>
      </c>
      <c r="B93" s="13">
        <v>20</v>
      </c>
      <c r="C93" s="18">
        <v>1.3</v>
      </c>
      <c r="D93" s="18">
        <v>0.2</v>
      </c>
      <c r="E93" s="18">
        <v>8.6</v>
      </c>
      <c r="F93" s="18">
        <v>43</v>
      </c>
      <c r="G93" s="51">
        <v>40</v>
      </c>
      <c r="H93" s="51">
        <v>2.6</v>
      </c>
      <c r="I93" s="51">
        <v>0.4</v>
      </c>
      <c r="J93" s="51">
        <v>17.2</v>
      </c>
      <c r="K93" s="51">
        <v>85</v>
      </c>
      <c r="L93" s="34">
        <v>11</v>
      </c>
      <c r="M93" s="35" t="s">
        <v>42</v>
      </c>
    </row>
    <row r="94" spans="1:13" ht="9.75">
      <c r="A94" s="33" t="s">
        <v>43</v>
      </c>
      <c r="B94" s="36">
        <v>40</v>
      </c>
      <c r="C94" s="13">
        <v>3.2</v>
      </c>
      <c r="D94" s="13">
        <v>0.4</v>
      </c>
      <c r="E94" s="13">
        <v>20.4</v>
      </c>
      <c r="F94" s="13">
        <v>100</v>
      </c>
      <c r="G94" s="13">
        <v>40</v>
      </c>
      <c r="H94" s="13">
        <v>3.2</v>
      </c>
      <c r="I94" s="13">
        <v>0.4</v>
      </c>
      <c r="J94" s="13">
        <v>20.4</v>
      </c>
      <c r="K94" s="13">
        <v>100</v>
      </c>
      <c r="L94" s="11" t="s">
        <v>44</v>
      </c>
      <c r="M94" s="21" t="s">
        <v>45</v>
      </c>
    </row>
    <row r="95" spans="1:13" ht="9.75">
      <c r="A95" s="23" t="s">
        <v>25</v>
      </c>
      <c r="B95" s="4">
        <f aca="true" t="shared" si="13" ref="B95:K95">SUM(B88:B94)</f>
        <v>760</v>
      </c>
      <c r="C95" s="24">
        <f t="shared" si="13"/>
        <v>32.370000000000005</v>
      </c>
      <c r="D95" s="24">
        <f t="shared" si="13"/>
        <v>23.529999999999998</v>
      </c>
      <c r="E95" s="24">
        <f t="shared" si="13"/>
        <v>115.65</v>
      </c>
      <c r="F95" s="24">
        <f t="shared" si="13"/>
        <v>803.87</v>
      </c>
      <c r="G95" s="24">
        <f t="shared" si="13"/>
        <v>920</v>
      </c>
      <c r="H95" s="24">
        <f t="shared" si="13"/>
        <v>38.190000000000005</v>
      </c>
      <c r="I95" s="24">
        <f t="shared" si="13"/>
        <v>31.629999999999995</v>
      </c>
      <c r="J95" s="24">
        <f t="shared" si="13"/>
        <v>139.35999999999999</v>
      </c>
      <c r="K95" s="24">
        <f t="shared" si="13"/>
        <v>995.0200000000001</v>
      </c>
      <c r="L95" s="4"/>
      <c r="M95" s="14"/>
    </row>
    <row r="96" spans="1:13" ht="9.75">
      <c r="A96" s="157" t="s">
        <v>176</v>
      </c>
      <c r="B96" s="158"/>
      <c r="C96" s="160"/>
      <c r="D96" s="160"/>
      <c r="E96" s="160"/>
      <c r="F96" s="160"/>
      <c r="G96" s="158"/>
      <c r="H96" s="160"/>
      <c r="I96" s="160"/>
      <c r="J96" s="160"/>
      <c r="K96" s="160"/>
      <c r="L96" s="158"/>
      <c r="M96" s="159"/>
    </row>
    <row r="97" spans="1:13" s="54" customFormat="1" ht="9.75">
      <c r="A97" s="49" t="s">
        <v>194</v>
      </c>
      <c r="B97" s="86">
        <v>100</v>
      </c>
      <c r="C97" s="7">
        <v>3.87</v>
      </c>
      <c r="D97" s="7">
        <v>12.1</v>
      </c>
      <c r="E97" s="7">
        <v>46.9</v>
      </c>
      <c r="F97" s="7">
        <v>309.7</v>
      </c>
      <c r="G97" s="109">
        <v>60</v>
      </c>
      <c r="H97" s="7">
        <v>2.32</v>
      </c>
      <c r="I97" s="7">
        <v>7.24</v>
      </c>
      <c r="J97" s="7">
        <v>28.16</v>
      </c>
      <c r="K97" s="7">
        <v>185.81</v>
      </c>
      <c r="L97" s="110" t="s">
        <v>195</v>
      </c>
      <c r="M97" s="9" t="s">
        <v>196</v>
      </c>
    </row>
    <row r="98" spans="1:13" s="85" customFormat="1" ht="12" customHeight="1">
      <c r="A98" s="53" t="s">
        <v>180</v>
      </c>
      <c r="B98" s="82">
        <v>0</v>
      </c>
      <c r="C98" s="87">
        <v>0</v>
      </c>
      <c r="D98" s="87">
        <v>0</v>
      </c>
      <c r="E98" s="105">
        <v>0</v>
      </c>
      <c r="F98" s="87">
        <v>0</v>
      </c>
      <c r="G98" s="86">
        <v>100</v>
      </c>
      <c r="H98" s="87">
        <v>0.04</v>
      </c>
      <c r="I98" s="87">
        <v>0.04</v>
      </c>
      <c r="J98" s="87">
        <v>9.8</v>
      </c>
      <c r="K98" s="87">
        <v>47</v>
      </c>
      <c r="L98" s="84" t="s">
        <v>57</v>
      </c>
      <c r="M98" s="53" t="s">
        <v>58</v>
      </c>
    </row>
    <row r="99" spans="1:13" s="85" customFormat="1" ht="9.75">
      <c r="A99" s="98" t="s">
        <v>127</v>
      </c>
      <c r="B99" s="88">
        <v>200</v>
      </c>
      <c r="C99" s="106">
        <v>0.6</v>
      </c>
      <c r="D99" s="106">
        <v>0.4</v>
      </c>
      <c r="E99" s="107">
        <v>32.6</v>
      </c>
      <c r="F99" s="106">
        <v>136.4</v>
      </c>
      <c r="G99" s="88">
        <v>200</v>
      </c>
      <c r="H99" s="106">
        <v>0.6</v>
      </c>
      <c r="I99" s="106">
        <v>0.4</v>
      </c>
      <c r="J99" s="106">
        <v>32.6</v>
      </c>
      <c r="K99" s="106">
        <v>136.4</v>
      </c>
      <c r="L99" s="89" t="s">
        <v>128</v>
      </c>
      <c r="M99" s="111" t="s">
        <v>129</v>
      </c>
    </row>
    <row r="100" spans="1:13" s="95" customFormat="1" ht="12" customHeight="1">
      <c r="A100" s="91" t="s">
        <v>25</v>
      </c>
      <c r="B100" s="92">
        <f aca="true" t="shared" si="14" ref="B100:K100">SUM(B97:B99)</f>
        <v>300</v>
      </c>
      <c r="C100" s="92">
        <f t="shared" si="14"/>
        <v>4.47</v>
      </c>
      <c r="D100" s="92">
        <f t="shared" si="14"/>
        <v>12.5</v>
      </c>
      <c r="E100" s="92">
        <f t="shared" si="14"/>
        <v>79.5</v>
      </c>
      <c r="F100" s="92">
        <f t="shared" si="14"/>
        <v>446.1</v>
      </c>
      <c r="G100" s="92">
        <f t="shared" si="14"/>
        <v>360</v>
      </c>
      <c r="H100" s="92">
        <f t="shared" si="14"/>
        <v>2.96</v>
      </c>
      <c r="I100" s="92">
        <f t="shared" si="14"/>
        <v>7.680000000000001</v>
      </c>
      <c r="J100" s="92">
        <f t="shared" si="14"/>
        <v>70.56</v>
      </c>
      <c r="K100" s="92">
        <f t="shared" si="14"/>
        <v>369.21000000000004</v>
      </c>
      <c r="L100" s="93"/>
      <c r="M100" s="94"/>
    </row>
    <row r="101" spans="1:13" ht="9.75">
      <c r="A101" s="23" t="s">
        <v>46</v>
      </c>
      <c r="B101" s="4">
        <f aca="true" t="shared" si="15" ref="B101:K101">SUM(B86,B95,B100)</f>
        <v>1675</v>
      </c>
      <c r="C101" s="4">
        <f t="shared" si="15"/>
        <v>60.410000000000004</v>
      </c>
      <c r="D101" s="4">
        <f t="shared" si="15"/>
        <v>64.25999999999999</v>
      </c>
      <c r="E101" s="4">
        <f t="shared" si="15"/>
        <v>279.33</v>
      </c>
      <c r="F101" s="4">
        <f t="shared" si="15"/>
        <v>1937.6100000000001</v>
      </c>
      <c r="G101" s="4">
        <f t="shared" si="15"/>
        <v>1895</v>
      </c>
      <c r="H101" s="4">
        <f t="shared" si="15"/>
        <v>64.72</v>
      </c>
      <c r="I101" s="4">
        <f t="shared" si="15"/>
        <v>67.54</v>
      </c>
      <c r="J101" s="4">
        <f t="shared" si="15"/>
        <v>294.09999999999997</v>
      </c>
      <c r="K101" s="4">
        <f t="shared" si="15"/>
        <v>2051.87</v>
      </c>
      <c r="L101" s="4"/>
      <c r="M101" s="14"/>
    </row>
    <row r="102" spans="1:13" ht="9.75">
      <c r="A102" s="149" t="s">
        <v>115</v>
      </c>
      <c r="B102" s="149"/>
      <c r="C102" s="149"/>
      <c r="D102" s="149"/>
      <c r="E102" s="149"/>
      <c r="F102" s="149"/>
      <c r="G102" s="149"/>
      <c r="H102" s="149"/>
      <c r="I102" s="149"/>
      <c r="J102" s="149"/>
      <c r="K102" s="149"/>
      <c r="L102" s="149"/>
      <c r="M102" s="149"/>
    </row>
    <row r="103" spans="1:13" ht="9.75">
      <c r="A103" s="147" t="s">
        <v>2</v>
      </c>
      <c r="B103" s="143" t="s">
        <v>3</v>
      </c>
      <c r="C103" s="144"/>
      <c r="D103" s="144"/>
      <c r="E103" s="144"/>
      <c r="F103" s="144"/>
      <c r="G103" s="151" t="s">
        <v>175</v>
      </c>
      <c r="H103" s="145"/>
      <c r="I103" s="145"/>
      <c r="J103" s="145"/>
      <c r="K103" s="146"/>
      <c r="L103" s="147" t="s">
        <v>4</v>
      </c>
      <c r="M103" s="147" t="s">
        <v>5</v>
      </c>
    </row>
    <row r="104" spans="1:13" ht="14.25" customHeight="1">
      <c r="A104" s="150"/>
      <c r="B104" s="3" t="s">
        <v>6</v>
      </c>
      <c r="C104" s="2" t="s">
        <v>7</v>
      </c>
      <c r="D104" s="2" t="s">
        <v>8</v>
      </c>
      <c r="E104" s="2" t="s">
        <v>9</v>
      </c>
      <c r="F104" s="2" t="s">
        <v>10</v>
      </c>
      <c r="G104" s="3" t="s">
        <v>6</v>
      </c>
      <c r="H104" s="2" t="s">
        <v>7</v>
      </c>
      <c r="I104" s="2" t="s">
        <v>8</v>
      </c>
      <c r="J104" s="2" t="s">
        <v>9</v>
      </c>
      <c r="K104" s="2" t="s">
        <v>10</v>
      </c>
      <c r="L104" s="150"/>
      <c r="M104" s="150"/>
    </row>
    <row r="105" spans="1:13" ht="9.75">
      <c r="A105" s="142" t="s">
        <v>11</v>
      </c>
      <c r="B105" s="142"/>
      <c r="C105" s="142"/>
      <c r="D105" s="142"/>
      <c r="E105" s="142"/>
      <c r="F105" s="142"/>
      <c r="G105" s="142"/>
      <c r="H105" s="142"/>
      <c r="I105" s="142"/>
      <c r="J105" s="142"/>
      <c r="K105" s="142"/>
      <c r="L105" s="142"/>
      <c r="M105" s="142"/>
    </row>
    <row r="106" spans="1:13" ht="12" customHeight="1">
      <c r="A106" s="21" t="s">
        <v>116</v>
      </c>
      <c r="B106" s="11">
        <v>90</v>
      </c>
      <c r="C106" s="13">
        <v>11.1</v>
      </c>
      <c r="D106" s="13">
        <v>14.26</v>
      </c>
      <c r="E106" s="13">
        <v>10.2</v>
      </c>
      <c r="F106" s="13">
        <v>215.87</v>
      </c>
      <c r="G106" s="8">
        <v>90</v>
      </c>
      <c r="H106" s="13">
        <v>11.1</v>
      </c>
      <c r="I106" s="13">
        <v>14.26</v>
      </c>
      <c r="J106" s="13">
        <v>10.2</v>
      </c>
      <c r="K106" s="13">
        <v>215.87</v>
      </c>
      <c r="L106" s="19" t="s">
        <v>117</v>
      </c>
      <c r="M106" s="14" t="s">
        <v>118</v>
      </c>
    </row>
    <row r="107" spans="1:13" ht="20.25">
      <c r="A107" s="14" t="s">
        <v>92</v>
      </c>
      <c r="B107" s="36">
        <v>150</v>
      </c>
      <c r="C107" s="32">
        <v>3.65</v>
      </c>
      <c r="D107" s="32">
        <v>5.37</v>
      </c>
      <c r="E107" s="32">
        <v>36.68</v>
      </c>
      <c r="F107" s="32">
        <v>209.7</v>
      </c>
      <c r="G107" s="6">
        <v>180</v>
      </c>
      <c r="H107" s="7">
        <v>4.38</v>
      </c>
      <c r="I107" s="7">
        <v>6.44</v>
      </c>
      <c r="J107" s="7">
        <v>44.02</v>
      </c>
      <c r="K107" s="7">
        <v>251.64</v>
      </c>
      <c r="L107" s="12" t="s">
        <v>93</v>
      </c>
      <c r="M107" s="22" t="s">
        <v>94</v>
      </c>
    </row>
    <row r="108" spans="1:13" ht="20.25">
      <c r="A108" s="29" t="s">
        <v>119</v>
      </c>
      <c r="B108" s="13">
        <v>20</v>
      </c>
      <c r="C108" s="32">
        <v>0.22</v>
      </c>
      <c r="D108" s="32">
        <v>0.04</v>
      </c>
      <c r="E108" s="32">
        <v>0.76</v>
      </c>
      <c r="F108" s="32">
        <v>4.4</v>
      </c>
      <c r="G108" s="32">
        <v>20</v>
      </c>
      <c r="H108" s="13">
        <v>0.22</v>
      </c>
      <c r="I108" s="13">
        <v>0.04</v>
      </c>
      <c r="J108" s="13">
        <v>0.76</v>
      </c>
      <c r="K108" s="13">
        <v>4.4</v>
      </c>
      <c r="L108" s="32" t="s">
        <v>120</v>
      </c>
      <c r="M108" s="21" t="s">
        <v>121</v>
      </c>
    </row>
    <row r="109" spans="1:13" ht="9.75">
      <c r="A109" s="33" t="s">
        <v>55</v>
      </c>
      <c r="B109" s="36">
        <v>20</v>
      </c>
      <c r="C109" s="13">
        <f>3.2/2</f>
        <v>1.6</v>
      </c>
      <c r="D109" s="13">
        <f>0.4/2</f>
        <v>0.2</v>
      </c>
      <c r="E109" s="13">
        <f>20.4/2</f>
        <v>10.2</v>
      </c>
      <c r="F109" s="13">
        <v>50</v>
      </c>
      <c r="G109" s="36">
        <v>40</v>
      </c>
      <c r="H109" s="13">
        <v>3.2</v>
      </c>
      <c r="I109" s="13">
        <v>0.4</v>
      </c>
      <c r="J109" s="13">
        <v>20.4</v>
      </c>
      <c r="K109" s="13">
        <v>100</v>
      </c>
      <c r="L109" s="11" t="s">
        <v>44</v>
      </c>
      <c r="M109" s="21" t="s">
        <v>45</v>
      </c>
    </row>
    <row r="110" spans="1:13" ht="9.75">
      <c r="A110" s="44" t="s">
        <v>59</v>
      </c>
      <c r="B110" s="13">
        <v>222</v>
      </c>
      <c r="C110" s="11">
        <v>0.13</v>
      </c>
      <c r="D110" s="11">
        <v>0.02</v>
      </c>
      <c r="E110" s="11">
        <v>15.2</v>
      </c>
      <c r="F110" s="11">
        <v>62</v>
      </c>
      <c r="G110" s="12">
        <v>222</v>
      </c>
      <c r="H110" s="11">
        <v>0.13</v>
      </c>
      <c r="I110" s="11">
        <v>0.02</v>
      </c>
      <c r="J110" s="11">
        <v>15.2</v>
      </c>
      <c r="K110" s="11">
        <v>62</v>
      </c>
      <c r="L110" s="12" t="s">
        <v>60</v>
      </c>
      <c r="M110" s="45" t="s">
        <v>61</v>
      </c>
    </row>
    <row r="111" spans="1:13" ht="9.75">
      <c r="A111" s="23" t="s">
        <v>25</v>
      </c>
      <c r="B111" s="4">
        <f aca="true" t="shared" si="16" ref="B111:K111">SUM(B106:B110)</f>
        <v>502</v>
      </c>
      <c r="C111" s="24">
        <f t="shared" si="16"/>
        <v>16.7</v>
      </c>
      <c r="D111" s="24">
        <f t="shared" si="16"/>
        <v>19.889999999999997</v>
      </c>
      <c r="E111" s="24">
        <f t="shared" si="16"/>
        <v>73.03999999999999</v>
      </c>
      <c r="F111" s="24">
        <f t="shared" si="16"/>
        <v>541.97</v>
      </c>
      <c r="G111" s="24">
        <f t="shared" si="16"/>
        <v>552</v>
      </c>
      <c r="H111" s="24">
        <f t="shared" si="16"/>
        <v>19.03</v>
      </c>
      <c r="I111" s="24">
        <f t="shared" si="16"/>
        <v>21.159999999999997</v>
      </c>
      <c r="J111" s="24">
        <f t="shared" si="16"/>
        <v>90.58</v>
      </c>
      <c r="K111" s="24">
        <f t="shared" si="16"/>
        <v>633.91</v>
      </c>
      <c r="L111" s="4"/>
      <c r="M111" s="14"/>
    </row>
    <row r="112" spans="1:13" ht="9.75">
      <c r="A112" s="143" t="s">
        <v>26</v>
      </c>
      <c r="B112" s="144"/>
      <c r="C112" s="145"/>
      <c r="D112" s="145"/>
      <c r="E112" s="145"/>
      <c r="F112" s="145"/>
      <c r="G112" s="145"/>
      <c r="H112" s="145"/>
      <c r="I112" s="145"/>
      <c r="J112" s="145"/>
      <c r="K112" s="145"/>
      <c r="L112" s="144"/>
      <c r="M112" s="148"/>
    </row>
    <row r="113" spans="1:13" ht="13.5" customHeight="1">
      <c r="A113" s="14" t="s">
        <v>27</v>
      </c>
      <c r="B113" s="36">
        <v>200</v>
      </c>
      <c r="C113" s="62">
        <v>1.62</v>
      </c>
      <c r="D113" s="62">
        <v>2.19</v>
      </c>
      <c r="E113" s="62">
        <v>12.81</v>
      </c>
      <c r="F113" s="62">
        <v>77.13</v>
      </c>
      <c r="G113" s="112">
        <v>250</v>
      </c>
      <c r="H113" s="7">
        <v>2.03</v>
      </c>
      <c r="I113" s="7">
        <v>2.74</v>
      </c>
      <c r="J113" s="7">
        <v>16.27</v>
      </c>
      <c r="K113" s="7">
        <v>96.41</v>
      </c>
      <c r="L113" s="25" t="s">
        <v>28</v>
      </c>
      <c r="M113" s="21" t="s">
        <v>29</v>
      </c>
    </row>
    <row r="114" spans="1:13" ht="9.75">
      <c r="A114" s="14" t="s">
        <v>122</v>
      </c>
      <c r="B114" s="36">
        <v>100</v>
      </c>
      <c r="C114" s="7">
        <v>6.55</v>
      </c>
      <c r="D114" s="7">
        <v>12</v>
      </c>
      <c r="E114" s="7">
        <v>3.1</v>
      </c>
      <c r="F114" s="7">
        <v>147</v>
      </c>
      <c r="G114" s="113">
        <v>100</v>
      </c>
      <c r="H114" s="114">
        <v>6.55</v>
      </c>
      <c r="I114" s="114">
        <v>12</v>
      </c>
      <c r="J114" s="114">
        <v>3.1</v>
      </c>
      <c r="K114" s="114">
        <v>147</v>
      </c>
      <c r="L114" s="19">
        <v>354</v>
      </c>
      <c r="M114" s="21" t="s">
        <v>123</v>
      </c>
    </row>
    <row r="115" spans="1:13" ht="9.75">
      <c r="A115" s="21" t="s">
        <v>124</v>
      </c>
      <c r="B115" s="11">
        <v>150</v>
      </c>
      <c r="C115" s="12">
        <v>3.06</v>
      </c>
      <c r="D115" s="12">
        <v>4.8</v>
      </c>
      <c r="E115" s="12">
        <v>20.44</v>
      </c>
      <c r="F115" s="12">
        <v>137.25</v>
      </c>
      <c r="G115" s="115">
        <v>180</v>
      </c>
      <c r="H115" s="7">
        <v>3.67</v>
      </c>
      <c r="I115" s="7">
        <v>5.76</v>
      </c>
      <c r="J115" s="7">
        <v>24.53</v>
      </c>
      <c r="K115" s="7">
        <v>164.7</v>
      </c>
      <c r="L115" s="19" t="s">
        <v>125</v>
      </c>
      <c r="M115" s="21" t="s">
        <v>126</v>
      </c>
    </row>
    <row r="116" spans="1:13" ht="9.75">
      <c r="A116" s="44" t="s">
        <v>127</v>
      </c>
      <c r="B116" s="12">
        <v>200</v>
      </c>
      <c r="C116" s="11">
        <v>0.6</v>
      </c>
      <c r="D116" s="11">
        <v>0.4</v>
      </c>
      <c r="E116" s="11">
        <v>32.6</v>
      </c>
      <c r="F116" s="11">
        <v>136.4</v>
      </c>
      <c r="G116" s="12">
        <v>200</v>
      </c>
      <c r="H116" s="12">
        <v>0.6</v>
      </c>
      <c r="I116" s="12">
        <v>0.4</v>
      </c>
      <c r="J116" s="12">
        <v>32.6</v>
      </c>
      <c r="K116" s="12">
        <v>136.4</v>
      </c>
      <c r="L116" s="12" t="s">
        <v>128</v>
      </c>
      <c r="M116" s="63" t="s">
        <v>129</v>
      </c>
    </row>
    <row r="117" spans="1:13" ht="12.75" customHeight="1">
      <c r="A117" s="15" t="s">
        <v>18</v>
      </c>
      <c r="B117" s="16">
        <v>90</v>
      </c>
      <c r="C117" s="16">
        <v>0.45</v>
      </c>
      <c r="D117" s="16">
        <v>1.08</v>
      </c>
      <c r="E117" s="16">
        <v>12.6</v>
      </c>
      <c r="F117" s="16">
        <v>63</v>
      </c>
      <c r="G117" s="16">
        <v>90</v>
      </c>
      <c r="H117" s="16">
        <v>0.45</v>
      </c>
      <c r="I117" s="16">
        <v>1.08</v>
      </c>
      <c r="J117" s="16">
        <v>12.6</v>
      </c>
      <c r="K117" s="16">
        <v>63</v>
      </c>
      <c r="L117" s="16"/>
      <c r="M117" s="15"/>
    </row>
    <row r="118" spans="1:13" s="54" customFormat="1" ht="9.75">
      <c r="A118" s="49" t="s">
        <v>41</v>
      </c>
      <c r="B118" s="50">
        <v>40</v>
      </c>
      <c r="C118" s="51">
        <v>2.6</v>
      </c>
      <c r="D118" s="51">
        <v>0.4</v>
      </c>
      <c r="E118" s="51">
        <v>17.2</v>
      </c>
      <c r="F118" s="51">
        <v>85</v>
      </c>
      <c r="G118" s="51">
        <v>40</v>
      </c>
      <c r="H118" s="51">
        <v>2.6</v>
      </c>
      <c r="I118" s="51">
        <v>0.4</v>
      </c>
      <c r="J118" s="51">
        <v>17.2</v>
      </c>
      <c r="K118" s="51">
        <v>85</v>
      </c>
      <c r="L118" s="52" t="s">
        <v>44</v>
      </c>
      <c r="M118" s="53" t="s">
        <v>42</v>
      </c>
    </row>
    <row r="119" spans="1:13" ht="9.75">
      <c r="A119" s="33" t="s">
        <v>43</v>
      </c>
      <c r="B119" s="36">
        <v>40</v>
      </c>
      <c r="C119" s="13">
        <v>3.2</v>
      </c>
      <c r="D119" s="13">
        <v>0.4</v>
      </c>
      <c r="E119" s="13">
        <v>20.4</v>
      </c>
      <c r="F119" s="13">
        <v>100</v>
      </c>
      <c r="G119" s="13">
        <v>40</v>
      </c>
      <c r="H119" s="13">
        <v>3.2</v>
      </c>
      <c r="I119" s="13">
        <v>0.4</v>
      </c>
      <c r="J119" s="13">
        <v>20.4</v>
      </c>
      <c r="K119" s="13">
        <v>100</v>
      </c>
      <c r="L119" s="11" t="s">
        <v>44</v>
      </c>
      <c r="M119" s="21" t="s">
        <v>45</v>
      </c>
    </row>
    <row r="120" spans="1:13" ht="9.75">
      <c r="A120" s="23" t="s">
        <v>25</v>
      </c>
      <c r="B120" s="4">
        <f aca="true" t="shared" si="17" ref="B120:K120">SUM(B113:B119)</f>
        <v>820</v>
      </c>
      <c r="C120" s="24">
        <f t="shared" si="17"/>
        <v>18.08</v>
      </c>
      <c r="D120" s="24">
        <f t="shared" si="17"/>
        <v>21.269999999999996</v>
      </c>
      <c r="E120" s="24">
        <f t="shared" si="17"/>
        <v>119.15</v>
      </c>
      <c r="F120" s="24">
        <f t="shared" si="17"/>
        <v>745.78</v>
      </c>
      <c r="G120" s="24">
        <f t="shared" si="17"/>
        <v>900</v>
      </c>
      <c r="H120" s="24">
        <f t="shared" si="17"/>
        <v>19.099999999999998</v>
      </c>
      <c r="I120" s="24">
        <f t="shared" si="17"/>
        <v>22.779999999999994</v>
      </c>
      <c r="J120" s="24">
        <f t="shared" si="17"/>
        <v>126.69999999999999</v>
      </c>
      <c r="K120" s="24">
        <f t="shared" si="17"/>
        <v>792.51</v>
      </c>
      <c r="L120" s="4"/>
      <c r="M120" s="14"/>
    </row>
    <row r="121" spans="1:13" ht="9.75">
      <c r="A121" s="157" t="s">
        <v>176</v>
      </c>
      <c r="B121" s="158"/>
      <c r="C121" s="158"/>
      <c r="D121" s="158"/>
      <c r="E121" s="158"/>
      <c r="F121" s="158"/>
      <c r="G121" s="158"/>
      <c r="H121" s="158"/>
      <c r="I121" s="158"/>
      <c r="J121" s="158"/>
      <c r="K121" s="158"/>
      <c r="L121" s="158"/>
      <c r="M121" s="159"/>
    </row>
    <row r="122" spans="1:13" s="85" customFormat="1" ht="20.25">
      <c r="A122" s="53" t="s">
        <v>197</v>
      </c>
      <c r="B122" s="109">
        <v>100</v>
      </c>
      <c r="C122" s="83">
        <v>8.71</v>
      </c>
      <c r="D122" s="83">
        <v>9.68</v>
      </c>
      <c r="E122" s="83">
        <v>58.08</v>
      </c>
      <c r="F122" s="83">
        <v>361.74</v>
      </c>
      <c r="G122" s="109">
        <v>100</v>
      </c>
      <c r="H122" s="83">
        <v>8.71</v>
      </c>
      <c r="I122" s="83">
        <v>9.68</v>
      </c>
      <c r="J122" s="83">
        <v>58.08</v>
      </c>
      <c r="K122" s="83">
        <v>361.74</v>
      </c>
      <c r="L122" s="116" t="s">
        <v>198</v>
      </c>
      <c r="M122" s="81" t="s">
        <v>199</v>
      </c>
    </row>
    <row r="123" spans="1:13" s="85" customFormat="1" ht="12" customHeight="1">
      <c r="A123" s="53" t="s">
        <v>180</v>
      </c>
      <c r="B123" s="117">
        <v>0</v>
      </c>
      <c r="C123" s="105">
        <v>0</v>
      </c>
      <c r="D123" s="105">
        <v>0</v>
      </c>
      <c r="E123" s="105">
        <v>0</v>
      </c>
      <c r="F123" s="105">
        <v>0</v>
      </c>
      <c r="G123" s="86">
        <v>100</v>
      </c>
      <c r="H123" s="87">
        <v>0.04</v>
      </c>
      <c r="I123" s="87">
        <v>0.04</v>
      </c>
      <c r="J123" s="87">
        <v>9.8</v>
      </c>
      <c r="K123" s="87">
        <v>47</v>
      </c>
      <c r="L123" s="84" t="s">
        <v>57</v>
      </c>
      <c r="M123" s="53" t="s">
        <v>58</v>
      </c>
    </row>
    <row r="124" spans="1:13" s="85" customFormat="1" ht="10.5" customHeight="1">
      <c r="A124" s="81" t="s">
        <v>22</v>
      </c>
      <c r="B124" s="88">
        <v>215</v>
      </c>
      <c r="C124" s="88">
        <v>0.07</v>
      </c>
      <c r="D124" s="88">
        <v>0.02</v>
      </c>
      <c r="E124" s="89">
        <v>15</v>
      </c>
      <c r="F124" s="88">
        <v>60</v>
      </c>
      <c r="G124" s="88">
        <v>215</v>
      </c>
      <c r="H124" s="88">
        <v>0.07</v>
      </c>
      <c r="I124" s="88">
        <v>0.02</v>
      </c>
      <c r="J124" s="88">
        <v>15</v>
      </c>
      <c r="K124" s="88">
        <v>60</v>
      </c>
      <c r="L124" s="89" t="s">
        <v>23</v>
      </c>
      <c r="M124" s="90" t="s">
        <v>24</v>
      </c>
    </row>
    <row r="125" spans="1:13" s="95" customFormat="1" ht="12" customHeight="1">
      <c r="A125" s="91" t="s">
        <v>25</v>
      </c>
      <c r="B125" s="92">
        <f aca="true" t="shared" si="18" ref="B125:K125">SUM(B122:B124)</f>
        <v>315</v>
      </c>
      <c r="C125" s="92">
        <f t="shared" si="18"/>
        <v>8.780000000000001</v>
      </c>
      <c r="D125" s="92">
        <f t="shared" si="18"/>
        <v>9.7</v>
      </c>
      <c r="E125" s="92">
        <f t="shared" si="18"/>
        <v>73.08</v>
      </c>
      <c r="F125" s="92">
        <f t="shared" si="18"/>
        <v>421.74</v>
      </c>
      <c r="G125" s="92">
        <f t="shared" si="18"/>
        <v>415</v>
      </c>
      <c r="H125" s="92">
        <f t="shared" si="18"/>
        <v>8.82</v>
      </c>
      <c r="I125" s="92">
        <f t="shared" si="18"/>
        <v>9.739999999999998</v>
      </c>
      <c r="J125" s="92">
        <f t="shared" si="18"/>
        <v>82.88</v>
      </c>
      <c r="K125" s="92">
        <f t="shared" si="18"/>
        <v>468.74</v>
      </c>
      <c r="L125" s="93"/>
      <c r="M125" s="94"/>
    </row>
    <row r="126" spans="1:13" ht="9.75">
      <c r="A126" s="23" t="s">
        <v>46</v>
      </c>
      <c r="B126" s="4">
        <f aca="true" t="shared" si="19" ref="B126:K126">SUM(B111,B120,B125)</f>
        <v>1637</v>
      </c>
      <c r="C126" s="4">
        <f t="shared" si="19"/>
        <v>43.56</v>
      </c>
      <c r="D126" s="4">
        <f t="shared" si="19"/>
        <v>50.86</v>
      </c>
      <c r="E126" s="4">
        <f t="shared" si="19"/>
        <v>265.27</v>
      </c>
      <c r="F126" s="4">
        <f t="shared" si="19"/>
        <v>1709.49</v>
      </c>
      <c r="G126" s="4">
        <f t="shared" si="19"/>
        <v>1867</v>
      </c>
      <c r="H126" s="4">
        <f t="shared" si="19"/>
        <v>46.949999999999996</v>
      </c>
      <c r="I126" s="4">
        <f t="shared" si="19"/>
        <v>53.67999999999999</v>
      </c>
      <c r="J126" s="4">
        <f t="shared" si="19"/>
        <v>300.15999999999997</v>
      </c>
      <c r="K126" s="4">
        <f t="shared" si="19"/>
        <v>1895.16</v>
      </c>
      <c r="L126" s="4"/>
      <c r="M126" s="14"/>
    </row>
    <row r="127" spans="1:13" ht="9.75">
      <c r="A127" s="153" t="s">
        <v>130</v>
      </c>
      <c r="B127" s="154"/>
      <c r="C127" s="154"/>
      <c r="D127" s="154"/>
      <c r="E127" s="154"/>
      <c r="F127" s="154"/>
      <c r="G127" s="155"/>
      <c r="H127" s="155"/>
      <c r="I127" s="155"/>
      <c r="J127" s="155"/>
      <c r="K127" s="155"/>
      <c r="L127" s="155"/>
      <c r="M127" s="156"/>
    </row>
    <row r="128" spans="1:13" ht="9.75">
      <c r="A128" s="147" t="s">
        <v>2</v>
      </c>
      <c r="B128" s="143" t="s">
        <v>3</v>
      </c>
      <c r="C128" s="144"/>
      <c r="D128" s="144"/>
      <c r="E128" s="144"/>
      <c r="F128" s="144"/>
      <c r="G128" s="151" t="s">
        <v>175</v>
      </c>
      <c r="H128" s="145"/>
      <c r="I128" s="145"/>
      <c r="J128" s="145"/>
      <c r="K128" s="146"/>
      <c r="L128" s="147" t="s">
        <v>4</v>
      </c>
      <c r="M128" s="147" t="s">
        <v>5</v>
      </c>
    </row>
    <row r="129" spans="1:13" ht="15.75" customHeight="1">
      <c r="A129" s="150"/>
      <c r="B129" s="3" t="s">
        <v>6</v>
      </c>
      <c r="C129" s="2" t="s">
        <v>7</v>
      </c>
      <c r="D129" s="2" t="s">
        <v>8</v>
      </c>
      <c r="E129" s="2" t="s">
        <v>9</v>
      </c>
      <c r="F129" s="2" t="s">
        <v>10</v>
      </c>
      <c r="G129" s="3" t="s">
        <v>6</v>
      </c>
      <c r="H129" s="2" t="s">
        <v>7</v>
      </c>
      <c r="I129" s="2" t="s">
        <v>8</v>
      </c>
      <c r="J129" s="2" t="s">
        <v>9</v>
      </c>
      <c r="K129" s="2" t="s">
        <v>10</v>
      </c>
      <c r="L129" s="150"/>
      <c r="M129" s="150"/>
    </row>
    <row r="130" spans="1:13" ht="9.75">
      <c r="A130" s="142" t="s">
        <v>11</v>
      </c>
      <c r="B130" s="142"/>
      <c r="C130" s="142"/>
      <c r="D130" s="142"/>
      <c r="E130" s="142"/>
      <c r="F130" s="142"/>
      <c r="G130" s="142"/>
      <c r="H130" s="147"/>
      <c r="I130" s="147"/>
      <c r="J130" s="147"/>
      <c r="K130" s="147"/>
      <c r="L130" s="142"/>
      <c r="M130" s="142"/>
    </row>
    <row r="131" spans="1:13" ht="13.5" customHeight="1">
      <c r="A131" s="5" t="s">
        <v>131</v>
      </c>
      <c r="B131" s="13">
        <v>250</v>
      </c>
      <c r="C131" s="13">
        <v>8.17</v>
      </c>
      <c r="D131" s="13">
        <v>11.79</v>
      </c>
      <c r="E131" s="13">
        <v>56.23</v>
      </c>
      <c r="F131" s="13">
        <v>363.6</v>
      </c>
      <c r="G131" s="6">
        <v>300</v>
      </c>
      <c r="H131" s="7">
        <v>9.85</v>
      </c>
      <c r="I131" s="7">
        <v>12.73</v>
      </c>
      <c r="J131" s="7">
        <v>67.92</v>
      </c>
      <c r="K131" s="7">
        <v>425.6</v>
      </c>
      <c r="L131" s="19" t="s">
        <v>200</v>
      </c>
      <c r="M131" s="21" t="s">
        <v>133</v>
      </c>
    </row>
    <row r="132" spans="1:13" ht="9.75">
      <c r="A132" s="15" t="s">
        <v>134</v>
      </c>
      <c r="B132" s="16">
        <v>30</v>
      </c>
      <c r="C132" s="57">
        <f>7.1/2</f>
        <v>3.55</v>
      </c>
      <c r="D132" s="57">
        <f>2.6/2</f>
        <v>1.3</v>
      </c>
      <c r="E132" s="57">
        <f>41.8/2</f>
        <v>20.9</v>
      </c>
      <c r="F132" s="57">
        <f>219.1/2</f>
        <v>109.55</v>
      </c>
      <c r="G132" s="57">
        <v>30</v>
      </c>
      <c r="H132" s="57">
        <f>7.1/2</f>
        <v>3.55</v>
      </c>
      <c r="I132" s="57">
        <f>2.6/2</f>
        <v>1.3</v>
      </c>
      <c r="J132" s="57">
        <f>41.8/2</f>
        <v>20.9</v>
      </c>
      <c r="K132" s="57">
        <f>219.1/2</f>
        <v>109.55</v>
      </c>
      <c r="L132" s="57"/>
      <c r="M132" s="31"/>
    </row>
    <row r="133" spans="1:13" ht="9.75">
      <c r="A133" s="17" t="s">
        <v>19</v>
      </c>
      <c r="B133" s="18">
        <v>30</v>
      </c>
      <c r="C133" s="18">
        <v>2.25</v>
      </c>
      <c r="D133" s="18">
        <v>0.9</v>
      </c>
      <c r="E133" s="18">
        <v>15.6</v>
      </c>
      <c r="F133" s="19">
        <v>79.5</v>
      </c>
      <c r="G133" s="19">
        <v>30</v>
      </c>
      <c r="H133" s="18">
        <v>2.25</v>
      </c>
      <c r="I133" s="18">
        <v>0.9</v>
      </c>
      <c r="J133" s="18">
        <v>15.6</v>
      </c>
      <c r="K133" s="19">
        <v>79.5</v>
      </c>
      <c r="L133" s="19" t="s">
        <v>20</v>
      </c>
      <c r="M133" s="20" t="s">
        <v>21</v>
      </c>
    </row>
    <row r="134" spans="1:13" ht="9.75">
      <c r="A134" s="21" t="s">
        <v>22</v>
      </c>
      <c r="B134" s="12">
        <v>215</v>
      </c>
      <c r="C134" s="12">
        <v>0.07</v>
      </c>
      <c r="D134" s="12">
        <v>0.02</v>
      </c>
      <c r="E134" s="12">
        <v>15</v>
      </c>
      <c r="F134" s="12">
        <v>60</v>
      </c>
      <c r="G134" s="12">
        <v>215</v>
      </c>
      <c r="H134" s="12">
        <v>0.07</v>
      </c>
      <c r="I134" s="12">
        <v>0.02</v>
      </c>
      <c r="J134" s="12">
        <v>15</v>
      </c>
      <c r="K134" s="12">
        <v>60</v>
      </c>
      <c r="L134" s="12" t="s">
        <v>23</v>
      </c>
      <c r="M134" s="22" t="s">
        <v>24</v>
      </c>
    </row>
    <row r="135" spans="1:13" ht="9.75">
      <c r="A135" s="23" t="s">
        <v>25</v>
      </c>
      <c r="B135" s="4">
        <f aca="true" t="shared" si="20" ref="B135:K135">SUM(B131:B134)</f>
        <v>525</v>
      </c>
      <c r="C135" s="24">
        <f t="shared" si="20"/>
        <v>14.04</v>
      </c>
      <c r="D135" s="24">
        <f t="shared" si="20"/>
        <v>14.01</v>
      </c>
      <c r="E135" s="24">
        <f t="shared" si="20"/>
        <v>107.72999999999999</v>
      </c>
      <c r="F135" s="24">
        <f t="shared" si="20"/>
        <v>612.6500000000001</v>
      </c>
      <c r="G135" s="24">
        <f t="shared" si="20"/>
        <v>575</v>
      </c>
      <c r="H135" s="24">
        <f t="shared" si="20"/>
        <v>15.719999999999999</v>
      </c>
      <c r="I135" s="24">
        <f t="shared" si="20"/>
        <v>14.950000000000001</v>
      </c>
      <c r="J135" s="24">
        <f t="shared" si="20"/>
        <v>119.41999999999999</v>
      </c>
      <c r="K135" s="24">
        <f t="shared" si="20"/>
        <v>674.65</v>
      </c>
      <c r="L135" s="4"/>
      <c r="M135" s="14"/>
    </row>
    <row r="136" spans="1:13" ht="9.75">
      <c r="A136" s="149" t="s">
        <v>26</v>
      </c>
      <c r="B136" s="149"/>
      <c r="C136" s="152"/>
      <c r="D136" s="152"/>
      <c r="E136" s="152"/>
      <c r="F136" s="152"/>
      <c r="G136" s="152"/>
      <c r="H136" s="152"/>
      <c r="I136" s="152"/>
      <c r="J136" s="152"/>
      <c r="K136" s="152"/>
      <c r="L136" s="149"/>
      <c r="M136" s="149"/>
    </row>
    <row r="137" spans="1:13" ht="12.75" customHeight="1">
      <c r="A137" s="14" t="s">
        <v>135</v>
      </c>
      <c r="B137" s="64">
        <v>200</v>
      </c>
      <c r="C137" s="7">
        <v>1.38</v>
      </c>
      <c r="D137" s="7">
        <v>5.2</v>
      </c>
      <c r="E137" s="7">
        <v>8.92</v>
      </c>
      <c r="F137" s="7">
        <v>88.2</v>
      </c>
      <c r="G137" s="112">
        <v>260</v>
      </c>
      <c r="H137" s="62">
        <v>1.74</v>
      </c>
      <c r="I137" s="62">
        <v>6.33</v>
      </c>
      <c r="J137" s="62">
        <v>11.16</v>
      </c>
      <c r="K137" s="62">
        <v>111.14</v>
      </c>
      <c r="L137" s="25" t="s">
        <v>201</v>
      </c>
      <c r="M137" s="65" t="s">
        <v>137</v>
      </c>
    </row>
    <row r="138" spans="1:13" ht="9.75">
      <c r="A138" s="22" t="s">
        <v>138</v>
      </c>
      <c r="B138" s="11">
        <v>90</v>
      </c>
      <c r="C138" s="32">
        <v>14.7</v>
      </c>
      <c r="D138" s="32">
        <f>12.3*0.9</f>
        <v>11.07</v>
      </c>
      <c r="E138" s="32">
        <v>12.95</v>
      </c>
      <c r="F138" s="32">
        <f>242.41*0.9</f>
        <v>218.169</v>
      </c>
      <c r="G138" s="6">
        <v>100</v>
      </c>
      <c r="H138" s="7">
        <v>16.32</v>
      </c>
      <c r="I138" s="7">
        <v>12.3</v>
      </c>
      <c r="J138" s="7">
        <v>14.38</v>
      </c>
      <c r="K138" s="7">
        <v>242.41</v>
      </c>
      <c r="L138" s="8" t="s">
        <v>139</v>
      </c>
      <c r="M138" s="21" t="s">
        <v>140</v>
      </c>
    </row>
    <row r="139" spans="1:13" ht="9.75">
      <c r="A139" s="14" t="s">
        <v>68</v>
      </c>
      <c r="B139" s="11">
        <v>150</v>
      </c>
      <c r="C139" s="11">
        <v>5.52</v>
      </c>
      <c r="D139" s="11">
        <v>4.51</v>
      </c>
      <c r="E139" s="11">
        <v>26.45</v>
      </c>
      <c r="F139" s="11">
        <v>168.45</v>
      </c>
      <c r="G139" s="36">
        <v>180</v>
      </c>
      <c r="H139" s="7">
        <v>6.62</v>
      </c>
      <c r="I139" s="7">
        <v>5.42</v>
      </c>
      <c r="J139" s="7">
        <v>31.73</v>
      </c>
      <c r="K139" s="7">
        <v>202.14</v>
      </c>
      <c r="L139" s="19" t="s">
        <v>69</v>
      </c>
      <c r="M139" s="14" t="s">
        <v>70</v>
      </c>
    </row>
    <row r="140" spans="1:13" ht="9.75">
      <c r="A140" s="14" t="s">
        <v>141</v>
      </c>
      <c r="B140" s="12">
        <v>200</v>
      </c>
      <c r="C140" s="32">
        <v>0.33</v>
      </c>
      <c r="D140" s="32">
        <v>0</v>
      </c>
      <c r="E140" s="32">
        <v>22.78</v>
      </c>
      <c r="F140" s="32">
        <v>94.44</v>
      </c>
      <c r="G140" s="30">
        <v>200</v>
      </c>
      <c r="H140" s="32">
        <v>0.33</v>
      </c>
      <c r="I140" s="32">
        <v>0</v>
      </c>
      <c r="J140" s="32">
        <v>22.78</v>
      </c>
      <c r="K140" s="32">
        <v>94.44</v>
      </c>
      <c r="L140" s="19" t="s">
        <v>142</v>
      </c>
      <c r="M140" s="21" t="s">
        <v>143</v>
      </c>
    </row>
    <row r="141" spans="1:13" ht="9.75">
      <c r="A141" s="33" t="s">
        <v>41</v>
      </c>
      <c r="B141" s="13">
        <v>20</v>
      </c>
      <c r="C141" s="18">
        <v>1.3</v>
      </c>
      <c r="D141" s="18">
        <v>0.2</v>
      </c>
      <c r="E141" s="18">
        <v>8.6</v>
      </c>
      <c r="F141" s="18">
        <v>43</v>
      </c>
      <c r="G141" s="57">
        <v>20</v>
      </c>
      <c r="H141" s="18">
        <v>1.3</v>
      </c>
      <c r="I141" s="18">
        <v>0.2</v>
      </c>
      <c r="J141" s="18">
        <v>8.6</v>
      </c>
      <c r="K141" s="18">
        <v>43</v>
      </c>
      <c r="L141" s="34">
        <v>11</v>
      </c>
      <c r="M141" s="35" t="s">
        <v>42</v>
      </c>
    </row>
    <row r="142" spans="1:13" ht="9.75">
      <c r="A142" s="33" t="s">
        <v>43</v>
      </c>
      <c r="B142" s="11">
        <v>60</v>
      </c>
      <c r="C142" s="11">
        <v>4.8</v>
      </c>
      <c r="D142" s="11">
        <v>0.6</v>
      </c>
      <c r="E142" s="11">
        <v>30.6</v>
      </c>
      <c r="F142" s="11">
        <v>150</v>
      </c>
      <c r="G142" s="11">
        <v>60</v>
      </c>
      <c r="H142" s="11">
        <v>4.8</v>
      </c>
      <c r="I142" s="11">
        <v>0.6</v>
      </c>
      <c r="J142" s="11">
        <v>30.6</v>
      </c>
      <c r="K142" s="11">
        <v>150</v>
      </c>
      <c r="L142" s="11" t="s">
        <v>44</v>
      </c>
      <c r="M142" s="21" t="s">
        <v>45</v>
      </c>
    </row>
    <row r="143" spans="1:13" ht="9.75">
      <c r="A143" s="23" t="s">
        <v>25</v>
      </c>
      <c r="B143" s="4">
        <f aca="true" t="shared" si="21" ref="B143:K143">SUM(B137:B142)</f>
        <v>720</v>
      </c>
      <c r="C143" s="24">
        <f t="shared" si="21"/>
        <v>28.029999999999998</v>
      </c>
      <c r="D143" s="24">
        <f t="shared" si="21"/>
        <v>21.580000000000002</v>
      </c>
      <c r="E143" s="24">
        <f t="shared" si="21"/>
        <v>110.29999999999998</v>
      </c>
      <c r="F143" s="24">
        <f t="shared" si="21"/>
        <v>762.259</v>
      </c>
      <c r="G143" s="24">
        <f t="shared" si="21"/>
        <v>820</v>
      </c>
      <c r="H143" s="24">
        <f t="shared" si="21"/>
        <v>31.11</v>
      </c>
      <c r="I143" s="24">
        <f t="shared" si="21"/>
        <v>24.850000000000005</v>
      </c>
      <c r="J143" s="24">
        <f t="shared" si="21"/>
        <v>119.25</v>
      </c>
      <c r="K143" s="24">
        <f t="shared" si="21"/>
        <v>843.1300000000001</v>
      </c>
      <c r="L143" s="4"/>
      <c r="M143" s="14"/>
    </row>
    <row r="144" spans="1:13" ht="9.75">
      <c r="A144" s="157" t="s">
        <v>176</v>
      </c>
      <c r="B144" s="158"/>
      <c r="C144" s="158"/>
      <c r="D144" s="158"/>
      <c r="E144" s="158"/>
      <c r="F144" s="158"/>
      <c r="G144" s="158"/>
      <c r="H144" s="158"/>
      <c r="I144" s="158"/>
      <c r="J144" s="158"/>
      <c r="K144" s="158"/>
      <c r="L144" s="158"/>
      <c r="M144" s="159"/>
    </row>
    <row r="145" spans="1:13" s="85" customFormat="1" ht="9.75">
      <c r="A145" s="118" t="s">
        <v>202</v>
      </c>
      <c r="B145" s="106">
        <v>80</v>
      </c>
      <c r="C145" s="83">
        <v>8.03</v>
      </c>
      <c r="D145" s="83">
        <v>9.47</v>
      </c>
      <c r="E145" s="83">
        <v>26.35</v>
      </c>
      <c r="F145" s="83">
        <v>223.43</v>
      </c>
      <c r="G145" s="106">
        <v>80</v>
      </c>
      <c r="H145" s="83">
        <v>8.03</v>
      </c>
      <c r="I145" s="83">
        <v>9.47</v>
      </c>
      <c r="J145" s="83">
        <v>26.35</v>
      </c>
      <c r="K145" s="83">
        <v>223.43</v>
      </c>
      <c r="L145" s="119" t="s">
        <v>203</v>
      </c>
      <c r="M145" s="81" t="s">
        <v>106</v>
      </c>
    </row>
    <row r="146" spans="1:13" s="85" customFormat="1" ht="12" customHeight="1">
      <c r="A146" s="53" t="s">
        <v>180</v>
      </c>
      <c r="B146" s="83">
        <v>0</v>
      </c>
      <c r="C146" s="83">
        <v>0</v>
      </c>
      <c r="D146" s="83">
        <v>0</v>
      </c>
      <c r="E146" s="83">
        <v>0</v>
      </c>
      <c r="F146" s="83">
        <v>0</v>
      </c>
      <c r="G146" s="86">
        <v>100</v>
      </c>
      <c r="H146" s="87">
        <v>0.04</v>
      </c>
      <c r="I146" s="87">
        <v>0.04</v>
      </c>
      <c r="J146" s="87">
        <v>9.8</v>
      </c>
      <c r="K146" s="87">
        <v>47</v>
      </c>
      <c r="L146" s="116" t="s">
        <v>57</v>
      </c>
      <c r="M146" s="53" t="s">
        <v>58</v>
      </c>
    </row>
    <row r="147" spans="1:13" s="85" customFormat="1" ht="10.5" customHeight="1">
      <c r="A147" s="98" t="s">
        <v>59</v>
      </c>
      <c r="B147" s="83">
        <v>222</v>
      </c>
      <c r="C147" s="106">
        <v>0.13</v>
      </c>
      <c r="D147" s="106">
        <v>0.02</v>
      </c>
      <c r="E147" s="107">
        <v>15.2</v>
      </c>
      <c r="F147" s="106">
        <v>62</v>
      </c>
      <c r="G147" s="83">
        <v>222</v>
      </c>
      <c r="H147" s="106">
        <v>0.13</v>
      </c>
      <c r="I147" s="106">
        <v>0.02</v>
      </c>
      <c r="J147" s="106">
        <v>15.2</v>
      </c>
      <c r="K147" s="106">
        <v>62</v>
      </c>
      <c r="L147" s="116" t="s">
        <v>60</v>
      </c>
      <c r="M147" s="108" t="s">
        <v>61</v>
      </c>
    </row>
    <row r="148" spans="1:13" s="95" customFormat="1" ht="12" customHeight="1">
      <c r="A148" s="91" t="s">
        <v>25</v>
      </c>
      <c r="B148" s="92">
        <f aca="true" t="shared" si="22" ref="B148:K148">SUM(B145:B147)</f>
        <v>302</v>
      </c>
      <c r="C148" s="92">
        <f t="shared" si="22"/>
        <v>8.16</v>
      </c>
      <c r="D148" s="92">
        <f t="shared" si="22"/>
        <v>9.49</v>
      </c>
      <c r="E148" s="92">
        <f t="shared" si="22"/>
        <v>41.55</v>
      </c>
      <c r="F148" s="92">
        <f t="shared" si="22"/>
        <v>285.43</v>
      </c>
      <c r="G148" s="92">
        <f t="shared" si="22"/>
        <v>402</v>
      </c>
      <c r="H148" s="92">
        <f t="shared" si="22"/>
        <v>8.2</v>
      </c>
      <c r="I148" s="92">
        <f t="shared" si="22"/>
        <v>9.53</v>
      </c>
      <c r="J148" s="92">
        <f t="shared" si="22"/>
        <v>51.35000000000001</v>
      </c>
      <c r="K148" s="92">
        <f t="shared" si="22"/>
        <v>332.43</v>
      </c>
      <c r="L148" s="93"/>
      <c r="M148" s="94"/>
    </row>
    <row r="149" spans="1:13" ht="9.75">
      <c r="A149" s="23" t="s">
        <v>46</v>
      </c>
      <c r="B149" s="4">
        <f>SUM(B135,B143,B148)</f>
        <v>1547</v>
      </c>
      <c r="C149" s="4">
        <f aca="true" t="shared" si="23" ref="C149:K149">SUM(C135,C143,C148)</f>
        <v>50.22999999999999</v>
      </c>
      <c r="D149" s="4">
        <f t="shared" si="23"/>
        <v>45.080000000000005</v>
      </c>
      <c r="E149" s="4">
        <f t="shared" si="23"/>
        <v>259.58</v>
      </c>
      <c r="F149" s="4">
        <f t="shared" si="23"/>
        <v>1660.3390000000002</v>
      </c>
      <c r="G149" s="4">
        <f t="shared" si="23"/>
        <v>1797</v>
      </c>
      <c r="H149" s="4">
        <f t="shared" si="23"/>
        <v>55.03</v>
      </c>
      <c r="I149" s="4">
        <f t="shared" si="23"/>
        <v>49.330000000000005</v>
      </c>
      <c r="J149" s="4">
        <f t="shared" si="23"/>
        <v>290.02</v>
      </c>
      <c r="K149" s="4">
        <f t="shared" si="23"/>
        <v>1850.2100000000003</v>
      </c>
      <c r="L149" s="4"/>
      <c r="M149" s="14"/>
    </row>
    <row r="150" spans="1:13" ht="9.75">
      <c r="A150" s="149" t="s">
        <v>144</v>
      </c>
      <c r="B150" s="149"/>
      <c r="C150" s="149"/>
      <c r="D150" s="149"/>
      <c r="E150" s="149"/>
      <c r="F150" s="149"/>
      <c r="G150" s="149"/>
      <c r="H150" s="149"/>
      <c r="I150" s="149"/>
      <c r="J150" s="149"/>
      <c r="K150" s="149"/>
      <c r="L150" s="149"/>
      <c r="M150" s="149"/>
    </row>
    <row r="151" spans="1:13" ht="9.75">
      <c r="A151" s="151" t="s">
        <v>1</v>
      </c>
      <c r="B151" s="144"/>
      <c r="C151" s="144"/>
      <c r="D151" s="144"/>
      <c r="E151" s="144"/>
      <c r="F151" s="144"/>
      <c r="G151" s="145"/>
      <c r="H151" s="145"/>
      <c r="I151" s="145"/>
      <c r="J151" s="145"/>
      <c r="K151" s="145"/>
      <c r="L151" s="145"/>
      <c r="M151" s="146"/>
    </row>
    <row r="152" spans="1:13" ht="9.75">
      <c r="A152" s="147" t="s">
        <v>2</v>
      </c>
      <c r="B152" s="143" t="s">
        <v>3</v>
      </c>
      <c r="C152" s="144"/>
      <c r="D152" s="144"/>
      <c r="E152" s="144"/>
      <c r="F152" s="144"/>
      <c r="G152" s="151" t="s">
        <v>175</v>
      </c>
      <c r="H152" s="145"/>
      <c r="I152" s="145"/>
      <c r="J152" s="145"/>
      <c r="K152" s="146"/>
      <c r="L152" s="147" t="s">
        <v>4</v>
      </c>
      <c r="M152" s="147" t="s">
        <v>5</v>
      </c>
    </row>
    <row r="153" spans="1:13" ht="14.25" customHeight="1">
      <c r="A153" s="150"/>
      <c r="B153" s="3" t="s">
        <v>6</v>
      </c>
      <c r="C153" s="2" t="s">
        <v>7</v>
      </c>
      <c r="D153" s="2" t="s">
        <v>8</v>
      </c>
      <c r="E153" s="2" t="s">
        <v>9</v>
      </c>
      <c r="F153" s="2" t="s">
        <v>10</v>
      </c>
      <c r="G153" s="3" t="s">
        <v>6</v>
      </c>
      <c r="H153" s="2" t="s">
        <v>7</v>
      </c>
      <c r="I153" s="2" t="s">
        <v>8</v>
      </c>
      <c r="J153" s="2" t="s">
        <v>9</v>
      </c>
      <c r="K153" s="2" t="s">
        <v>10</v>
      </c>
      <c r="L153" s="150"/>
      <c r="M153" s="150"/>
    </row>
    <row r="154" spans="1:13" ht="9.75">
      <c r="A154" s="142" t="s">
        <v>11</v>
      </c>
      <c r="B154" s="142"/>
      <c r="C154" s="147"/>
      <c r="D154" s="147"/>
      <c r="E154" s="147"/>
      <c r="F154" s="147"/>
      <c r="G154" s="147"/>
      <c r="H154" s="147"/>
      <c r="I154" s="147"/>
      <c r="J154" s="147"/>
      <c r="K154" s="147"/>
      <c r="L154" s="142"/>
      <c r="M154" s="142"/>
    </row>
    <row r="155" spans="1:13" ht="13.5" customHeight="1">
      <c r="A155" s="45" t="s">
        <v>145</v>
      </c>
      <c r="B155" s="6">
        <v>155</v>
      </c>
      <c r="C155" s="7">
        <v>4.48</v>
      </c>
      <c r="D155" s="7">
        <v>6.34</v>
      </c>
      <c r="E155" s="7">
        <v>32.18</v>
      </c>
      <c r="F155" s="7">
        <v>204</v>
      </c>
      <c r="G155" s="77">
        <v>250</v>
      </c>
      <c r="H155" s="7">
        <v>7.2</v>
      </c>
      <c r="I155" s="7">
        <v>13.02</v>
      </c>
      <c r="J155" s="7">
        <v>51.54</v>
      </c>
      <c r="K155" s="7">
        <v>352.8</v>
      </c>
      <c r="L155" s="8" t="s">
        <v>204</v>
      </c>
      <c r="M155" s="33" t="s">
        <v>147</v>
      </c>
    </row>
    <row r="156" spans="1:13" ht="11.25" customHeight="1">
      <c r="A156" s="66" t="s">
        <v>148</v>
      </c>
      <c r="B156" s="67">
        <v>20</v>
      </c>
      <c r="C156" s="67">
        <v>4.64</v>
      </c>
      <c r="D156" s="67">
        <v>5.9</v>
      </c>
      <c r="E156" s="67">
        <v>0</v>
      </c>
      <c r="F156" s="67">
        <v>72</v>
      </c>
      <c r="G156" s="67">
        <v>20</v>
      </c>
      <c r="H156" s="67">
        <v>4.64</v>
      </c>
      <c r="I156" s="67">
        <v>5.9</v>
      </c>
      <c r="J156" s="67">
        <v>0</v>
      </c>
      <c r="K156" s="67">
        <v>72</v>
      </c>
      <c r="L156" s="68" t="s">
        <v>149</v>
      </c>
      <c r="M156" s="66" t="s">
        <v>17</v>
      </c>
    </row>
    <row r="157" spans="1:13" ht="12.75" customHeight="1">
      <c r="A157" s="15" t="s">
        <v>18</v>
      </c>
      <c r="B157" s="16">
        <v>90</v>
      </c>
      <c r="C157" s="69">
        <v>0.45</v>
      </c>
      <c r="D157" s="69">
        <v>1.08</v>
      </c>
      <c r="E157" s="69">
        <v>12.6</v>
      </c>
      <c r="F157" s="69">
        <v>63</v>
      </c>
      <c r="G157" s="16">
        <v>90</v>
      </c>
      <c r="H157" s="69">
        <v>0.45</v>
      </c>
      <c r="I157" s="69">
        <v>1.08</v>
      </c>
      <c r="J157" s="69">
        <v>12.6</v>
      </c>
      <c r="K157" s="69">
        <v>63</v>
      </c>
      <c r="L157" s="16"/>
      <c r="M157" s="15"/>
    </row>
    <row r="158" spans="1:13" ht="9.75">
      <c r="A158" s="17" t="s">
        <v>19</v>
      </c>
      <c r="B158" s="41">
        <v>40</v>
      </c>
      <c r="C158" s="7">
        <v>3</v>
      </c>
      <c r="D158" s="7">
        <v>1.2</v>
      </c>
      <c r="E158" s="7">
        <v>20.8</v>
      </c>
      <c r="F158" s="7">
        <v>106</v>
      </c>
      <c r="G158" s="113">
        <v>40</v>
      </c>
      <c r="H158" s="7">
        <v>3</v>
      </c>
      <c r="I158" s="7">
        <v>1.2</v>
      </c>
      <c r="J158" s="7">
        <v>20.8</v>
      </c>
      <c r="K158" s="7">
        <v>106</v>
      </c>
      <c r="L158" s="19" t="s">
        <v>20</v>
      </c>
      <c r="M158" s="20" t="s">
        <v>21</v>
      </c>
    </row>
    <row r="159" spans="1:13" ht="9.75">
      <c r="A159" s="44" t="s">
        <v>59</v>
      </c>
      <c r="B159" s="13">
        <v>222</v>
      </c>
      <c r="C159" s="12">
        <v>0.13</v>
      </c>
      <c r="D159" s="12">
        <v>0.02</v>
      </c>
      <c r="E159" s="12">
        <v>15.2</v>
      </c>
      <c r="F159" s="12">
        <v>62</v>
      </c>
      <c r="G159" s="12">
        <v>222</v>
      </c>
      <c r="H159" s="12">
        <v>0.13</v>
      </c>
      <c r="I159" s="12">
        <v>0.02</v>
      </c>
      <c r="J159" s="12">
        <v>15.2</v>
      </c>
      <c r="K159" s="12">
        <v>62</v>
      </c>
      <c r="L159" s="12" t="s">
        <v>60</v>
      </c>
      <c r="M159" s="45" t="s">
        <v>61</v>
      </c>
    </row>
    <row r="160" spans="1:13" ht="9.75">
      <c r="A160" s="23" t="s">
        <v>25</v>
      </c>
      <c r="B160" s="4">
        <f aca="true" t="shared" si="24" ref="B160:K160">SUM(B155:B159)</f>
        <v>527</v>
      </c>
      <c r="C160" s="4">
        <f t="shared" si="24"/>
        <v>12.700000000000001</v>
      </c>
      <c r="D160" s="4">
        <f t="shared" si="24"/>
        <v>14.54</v>
      </c>
      <c r="E160" s="4">
        <f t="shared" si="24"/>
        <v>80.78</v>
      </c>
      <c r="F160" s="4">
        <f t="shared" si="24"/>
        <v>507</v>
      </c>
      <c r="G160" s="4">
        <f t="shared" si="24"/>
        <v>622</v>
      </c>
      <c r="H160" s="4">
        <f t="shared" si="24"/>
        <v>15.42</v>
      </c>
      <c r="I160" s="4">
        <f t="shared" si="24"/>
        <v>21.22</v>
      </c>
      <c r="J160" s="4">
        <f t="shared" si="24"/>
        <v>100.14</v>
      </c>
      <c r="K160" s="4">
        <f t="shared" si="24"/>
        <v>655.8</v>
      </c>
      <c r="L160" s="4"/>
      <c r="M160" s="14"/>
    </row>
    <row r="161" spans="1:13" ht="9.75">
      <c r="A161" s="143" t="s">
        <v>26</v>
      </c>
      <c r="B161" s="144"/>
      <c r="C161" s="144"/>
      <c r="D161" s="144"/>
      <c r="E161" s="144"/>
      <c r="F161" s="144"/>
      <c r="G161" s="144"/>
      <c r="H161" s="144"/>
      <c r="I161" s="144"/>
      <c r="J161" s="144"/>
      <c r="K161" s="144"/>
      <c r="L161" s="144"/>
      <c r="M161" s="148"/>
    </row>
    <row r="162" spans="1:13" ht="13.5" customHeight="1">
      <c r="A162" s="15" t="s">
        <v>86</v>
      </c>
      <c r="B162" s="55">
        <v>200</v>
      </c>
      <c r="C162" s="7">
        <v>6.41</v>
      </c>
      <c r="D162" s="7">
        <v>5.58</v>
      </c>
      <c r="E162" s="7">
        <v>10.32</v>
      </c>
      <c r="F162" s="7">
        <v>121.22</v>
      </c>
      <c r="G162" s="104">
        <v>260</v>
      </c>
      <c r="H162" s="62">
        <v>7.13</v>
      </c>
      <c r="I162" s="62">
        <v>6.5</v>
      </c>
      <c r="J162" s="62">
        <v>13.54</v>
      </c>
      <c r="K162" s="62">
        <v>145.49</v>
      </c>
      <c r="L162" s="56" t="s">
        <v>189</v>
      </c>
      <c r="M162" s="31" t="s">
        <v>88</v>
      </c>
    </row>
    <row r="163" spans="1:13" ht="9.75">
      <c r="A163" s="14" t="s">
        <v>122</v>
      </c>
      <c r="B163" s="36">
        <v>100</v>
      </c>
      <c r="C163" s="7">
        <v>6.55</v>
      </c>
      <c r="D163" s="7">
        <v>12</v>
      </c>
      <c r="E163" s="7">
        <v>3.1</v>
      </c>
      <c r="F163" s="7">
        <v>147</v>
      </c>
      <c r="G163" s="113">
        <v>100</v>
      </c>
      <c r="H163" s="7">
        <v>6.55</v>
      </c>
      <c r="I163" s="7">
        <v>12</v>
      </c>
      <c r="J163" s="7">
        <v>3.1</v>
      </c>
      <c r="K163" s="7">
        <v>147</v>
      </c>
      <c r="L163" s="19">
        <v>354</v>
      </c>
      <c r="M163" s="21" t="s">
        <v>123</v>
      </c>
    </row>
    <row r="164" spans="1:13" ht="12" customHeight="1">
      <c r="A164" s="33" t="s">
        <v>52</v>
      </c>
      <c r="B164" s="6">
        <v>150</v>
      </c>
      <c r="C164" s="28">
        <v>8.6</v>
      </c>
      <c r="D164" s="28">
        <v>6.09</v>
      </c>
      <c r="E164" s="28">
        <v>38.64</v>
      </c>
      <c r="F164" s="28">
        <v>243.75</v>
      </c>
      <c r="G164" s="6">
        <v>180</v>
      </c>
      <c r="H164" s="62">
        <v>10.32</v>
      </c>
      <c r="I164" s="62">
        <v>7.31</v>
      </c>
      <c r="J164" s="62">
        <v>46.37</v>
      </c>
      <c r="K164" s="62">
        <v>292.5</v>
      </c>
      <c r="L164" s="48" t="s">
        <v>53</v>
      </c>
      <c r="M164" s="61" t="s">
        <v>54</v>
      </c>
    </row>
    <row r="165" spans="1:13" ht="23.25" customHeight="1">
      <c r="A165" s="29" t="s">
        <v>95</v>
      </c>
      <c r="B165" s="6">
        <v>60</v>
      </c>
      <c r="C165" s="7">
        <v>1</v>
      </c>
      <c r="D165" s="7">
        <v>0.6</v>
      </c>
      <c r="E165" s="7">
        <v>4.47</v>
      </c>
      <c r="F165" s="7">
        <v>23.4</v>
      </c>
      <c r="G165" s="80">
        <v>100</v>
      </c>
      <c r="H165" s="7">
        <v>1.7</v>
      </c>
      <c r="I165" s="7">
        <v>1</v>
      </c>
      <c r="J165" s="7">
        <v>7.45</v>
      </c>
      <c r="K165" s="7">
        <v>39</v>
      </c>
      <c r="L165" s="30">
        <v>305</v>
      </c>
      <c r="M165" s="21" t="s">
        <v>96</v>
      </c>
    </row>
    <row r="166" spans="1:13" ht="9.75">
      <c r="A166" s="14" t="s">
        <v>97</v>
      </c>
      <c r="B166" s="19">
        <v>200</v>
      </c>
      <c r="C166" s="32">
        <v>0.76</v>
      </c>
      <c r="D166" s="32">
        <v>0.04</v>
      </c>
      <c r="E166" s="32">
        <v>20.22</v>
      </c>
      <c r="F166" s="32">
        <v>85.51</v>
      </c>
      <c r="G166" s="32">
        <v>200</v>
      </c>
      <c r="H166" s="32">
        <v>0.76</v>
      </c>
      <c r="I166" s="32">
        <v>0.04</v>
      </c>
      <c r="J166" s="32">
        <v>20.22</v>
      </c>
      <c r="K166" s="32">
        <v>85.51</v>
      </c>
      <c r="L166" s="13" t="s">
        <v>98</v>
      </c>
      <c r="M166" s="21" t="s">
        <v>99</v>
      </c>
    </row>
    <row r="167" spans="1:13" ht="9.75">
      <c r="A167" s="33" t="s">
        <v>41</v>
      </c>
      <c r="B167" s="13">
        <v>20</v>
      </c>
      <c r="C167" s="18">
        <v>1.3</v>
      </c>
      <c r="D167" s="18">
        <v>0.2</v>
      </c>
      <c r="E167" s="18">
        <v>8.6</v>
      </c>
      <c r="F167" s="18">
        <v>43</v>
      </c>
      <c r="G167" s="51">
        <v>40</v>
      </c>
      <c r="H167" s="51">
        <v>2.6</v>
      </c>
      <c r="I167" s="51">
        <v>0.4</v>
      </c>
      <c r="J167" s="51">
        <v>17.2</v>
      </c>
      <c r="K167" s="51">
        <v>85</v>
      </c>
      <c r="L167" s="34">
        <v>11</v>
      </c>
      <c r="M167" s="35" t="s">
        <v>42</v>
      </c>
    </row>
    <row r="168" spans="1:13" ht="9.75">
      <c r="A168" s="33" t="s">
        <v>43</v>
      </c>
      <c r="B168" s="36">
        <v>40</v>
      </c>
      <c r="C168" s="13">
        <v>3.2</v>
      </c>
      <c r="D168" s="13">
        <v>0.4</v>
      </c>
      <c r="E168" s="13">
        <v>20.4</v>
      </c>
      <c r="F168" s="13">
        <v>100</v>
      </c>
      <c r="G168" s="13">
        <v>40</v>
      </c>
      <c r="H168" s="13">
        <v>3.2</v>
      </c>
      <c r="I168" s="13">
        <v>0.4</v>
      </c>
      <c r="J168" s="13">
        <v>20.4</v>
      </c>
      <c r="K168" s="13">
        <v>100</v>
      </c>
      <c r="L168" s="11" t="s">
        <v>44</v>
      </c>
      <c r="M168" s="21" t="s">
        <v>45</v>
      </c>
    </row>
    <row r="169" spans="1:13" ht="9.75">
      <c r="A169" s="23" t="s">
        <v>25</v>
      </c>
      <c r="B169" s="4">
        <f aca="true" t="shared" si="25" ref="B169:K169">SUM(B162:B168)</f>
        <v>770</v>
      </c>
      <c r="C169" s="24">
        <f t="shared" si="25"/>
        <v>27.820000000000004</v>
      </c>
      <c r="D169" s="24">
        <f t="shared" si="25"/>
        <v>24.909999999999997</v>
      </c>
      <c r="E169" s="24">
        <f t="shared" si="25"/>
        <v>105.75</v>
      </c>
      <c r="F169" s="24">
        <f t="shared" si="25"/>
        <v>763.88</v>
      </c>
      <c r="G169" s="24">
        <f t="shared" si="25"/>
        <v>920</v>
      </c>
      <c r="H169" s="24">
        <f t="shared" si="25"/>
        <v>32.260000000000005</v>
      </c>
      <c r="I169" s="24">
        <f t="shared" si="25"/>
        <v>27.649999999999995</v>
      </c>
      <c r="J169" s="24">
        <f t="shared" si="25"/>
        <v>128.28</v>
      </c>
      <c r="K169" s="24">
        <f t="shared" si="25"/>
        <v>894.5</v>
      </c>
      <c r="L169" s="4"/>
      <c r="M169" s="14"/>
    </row>
    <row r="170" spans="1:13" ht="9.75">
      <c r="A170" s="157" t="s">
        <v>176</v>
      </c>
      <c r="B170" s="158"/>
      <c r="C170" s="158"/>
      <c r="D170" s="158"/>
      <c r="E170" s="158"/>
      <c r="F170" s="158"/>
      <c r="G170" s="158"/>
      <c r="H170" s="158"/>
      <c r="I170" s="158"/>
      <c r="J170" s="158"/>
      <c r="K170" s="158"/>
      <c r="L170" s="158"/>
      <c r="M170" s="159"/>
    </row>
    <row r="171" spans="1:13" s="85" customFormat="1" ht="14.25" customHeight="1">
      <c r="A171" s="53" t="s">
        <v>205</v>
      </c>
      <c r="B171" s="109">
        <v>80</v>
      </c>
      <c r="C171" s="83">
        <v>5.95</v>
      </c>
      <c r="D171" s="83">
        <v>6.44</v>
      </c>
      <c r="E171" s="120">
        <v>47.97</v>
      </c>
      <c r="F171" s="83">
        <v>277.69</v>
      </c>
      <c r="G171" s="109">
        <v>80</v>
      </c>
      <c r="H171" s="83">
        <v>5.95</v>
      </c>
      <c r="I171" s="83">
        <v>6.44</v>
      </c>
      <c r="J171" s="120">
        <v>47.97</v>
      </c>
      <c r="K171" s="83">
        <v>277.69</v>
      </c>
      <c r="L171" s="84" t="s">
        <v>206</v>
      </c>
      <c r="M171" s="81" t="s">
        <v>207</v>
      </c>
    </row>
    <row r="172" spans="1:13" s="85" customFormat="1" ht="12.75" customHeight="1">
      <c r="A172" s="53" t="s">
        <v>180</v>
      </c>
      <c r="B172" s="117">
        <v>0</v>
      </c>
      <c r="C172" s="105">
        <v>0</v>
      </c>
      <c r="D172" s="105">
        <v>0</v>
      </c>
      <c r="E172" s="105">
        <v>0</v>
      </c>
      <c r="F172" s="105">
        <v>0</v>
      </c>
      <c r="G172" s="86">
        <v>100</v>
      </c>
      <c r="H172" s="87">
        <v>0.04</v>
      </c>
      <c r="I172" s="87">
        <v>0.04</v>
      </c>
      <c r="J172" s="87">
        <v>9.8</v>
      </c>
      <c r="K172" s="87">
        <v>47</v>
      </c>
      <c r="L172" s="84" t="s">
        <v>57</v>
      </c>
      <c r="M172" s="53" t="s">
        <v>58</v>
      </c>
    </row>
    <row r="173" spans="1:13" s="85" customFormat="1" ht="12.75" customHeight="1">
      <c r="A173" s="98" t="s">
        <v>59</v>
      </c>
      <c r="B173" s="83">
        <v>222</v>
      </c>
      <c r="C173" s="106">
        <v>0.13</v>
      </c>
      <c r="D173" s="106">
        <v>0.02</v>
      </c>
      <c r="E173" s="107">
        <v>15.2</v>
      </c>
      <c r="F173" s="106">
        <v>62</v>
      </c>
      <c r="G173" s="83">
        <v>222</v>
      </c>
      <c r="H173" s="106">
        <v>0.13</v>
      </c>
      <c r="I173" s="106">
        <v>0.02</v>
      </c>
      <c r="J173" s="106">
        <v>15.2</v>
      </c>
      <c r="K173" s="106">
        <v>62</v>
      </c>
      <c r="L173" s="89" t="s">
        <v>60</v>
      </c>
      <c r="M173" s="108" t="s">
        <v>61</v>
      </c>
    </row>
    <row r="174" spans="1:13" s="95" customFormat="1" ht="12" customHeight="1">
      <c r="A174" s="91" t="s">
        <v>25</v>
      </c>
      <c r="B174" s="92">
        <f aca="true" t="shared" si="26" ref="B174:K174">SUM(B171:B173)</f>
        <v>302</v>
      </c>
      <c r="C174" s="92">
        <f t="shared" si="26"/>
        <v>6.08</v>
      </c>
      <c r="D174" s="92">
        <f t="shared" si="26"/>
        <v>6.46</v>
      </c>
      <c r="E174" s="92">
        <f t="shared" si="26"/>
        <v>63.17</v>
      </c>
      <c r="F174" s="92">
        <f t="shared" si="26"/>
        <v>339.69</v>
      </c>
      <c r="G174" s="92">
        <f t="shared" si="26"/>
        <v>402</v>
      </c>
      <c r="H174" s="92">
        <f t="shared" si="26"/>
        <v>6.12</v>
      </c>
      <c r="I174" s="92">
        <f t="shared" si="26"/>
        <v>6.5</v>
      </c>
      <c r="J174" s="92">
        <f t="shared" si="26"/>
        <v>72.97</v>
      </c>
      <c r="K174" s="92">
        <f t="shared" si="26"/>
        <v>386.69</v>
      </c>
      <c r="L174" s="93"/>
      <c r="M174" s="94"/>
    </row>
    <row r="175" spans="1:13" ht="9.75">
      <c r="A175" s="23" t="s">
        <v>46</v>
      </c>
      <c r="B175" s="4">
        <f aca="true" t="shared" si="27" ref="B175:K175">SUM(B160,B169,B174)</f>
        <v>1599</v>
      </c>
      <c r="C175" s="4">
        <f t="shared" si="27"/>
        <v>46.6</v>
      </c>
      <c r="D175" s="4">
        <f t="shared" si="27"/>
        <v>45.91</v>
      </c>
      <c r="E175" s="4">
        <f t="shared" si="27"/>
        <v>249.7</v>
      </c>
      <c r="F175" s="4">
        <f t="shared" si="27"/>
        <v>1610.5700000000002</v>
      </c>
      <c r="G175" s="4">
        <f t="shared" si="27"/>
        <v>1944</v>
      </c>
      <c r="H175" s="4">
        <f t="shared" si="27"/>
        <v>53.800000000000004</v>
      </c>
      <c r="I175" s="4">
        <f t="shared" si="27"/>
        <v>55.36999999999999</v>
      </c>
      <c r="J175" s="4">
        <f t="shared" si="27"/>
        <v>301.39</v>
      </c>
      <c r="K175" s="4">
        <f t="shared" si="27"/>
        <v>1936.99</v>
      </c>
      <c r="L175" s="4"/>
      <c r="M175" s="14"/>
    </row>
    <row r="176" spans="1:13" ht="9.75">
      <c r="A176" s="149" t="s">
        <v>47</v>
      </c>
      <c r="B176" s="149"/>
      <c r="C176" s="149"/>
      <c r="D176" s="149"/>
      <c r="E176" s="149"/>
      <c r="F176" s="149"/>
      <c r="G176" s="149"/>
      <c r="H176" s="149"/>
      <c r="I176" s="149"/>
      <c r="J176" s="149"/>
      <c r="K176" s="149"/>
      <c r="L176" s="149"/>
      <c r="M176" s="149"/>
    </row>
    <row r="177" spans="1:13" ht="9.75">
      <c r="A177" s="147" t="s">
        <v>2</v>
      </c>
      <c r="B177" s="143" t="s">
        <v>3</v>
      </c>
      <c r="C177" s="144"/>
      <c r="D177" s="144"/>
      <c r="E177" s="144"/>
      <c r="F177" s="144"/>
      <c r="G177" s="151" t="s">
        <v>175</v>
      </c>
      <c r="H177" s="145"/>
      <c r="I177" s="145"/>
      <c r="J177" s="145"/>
      <c r="K177" s="146"/>
      <c r="L177" s="147" t="s">
        <v>4</v>
      </c>
      <c r="M177" s="147" t="s">
        <v>5</v>
      </c>
    </row>
    <row r="178" spans="1:13" ht="13.5" customHeight="1">
      <c r="A178" s="150"/>
      <c r="B178" s="3" t="s">
        <v>6</v>
      </c>
      <c r="C178" s="2" t="s">
        <v>7</v>
      </c>
      <c r="D178" s="2" t="s">
        <v>8</v>
      </c>
      <c r="E178" s="2" t="s">
        <v>9</v>
      </c>
      <c r="F178" s="2" t="s">
        <v>10</v>
      </c>
      <c r="G178" s="3" t="s">
        <v>6</v>
      </c>
      <c r="H178" s="2" t="s">
        <v>7</v>
      </c>
      <c r="I178" s="2" t="s">
        <v>8</v>
      </c>
      <c r="J178" s="2" t="s">
        <v>9</v>
      </c>
      <c r="K178" s="2" t="s">
        <v>10</v>
      </c>
      <c r="L178" s="150"/>
      <c r="M178" s="150"/>
    </row>
    <row r="179" spans="1:13" ht="9.75">
      <c r="A179" s="142" t="s">
        <v>11</v>
      </c>
      <c r="B179" s="142"/>
      <c r="C179" s="147"/>
      <c r="D179" s="147"/>
      <c r="E179" s="147"/>
      <c r="F179" s="147"/>
      <c r="G179" s="147"/>
      <c r="H179" s="147"/>
      <c r="I179" s="147"/>
      <c r="J179" s="147"/>
      <c r="K179" s="147"/>
      <c r="L179" s="142"/>
      <c r="M179" s="142"/>
    </row>
    <row r="180" spans="1:13" ht="9.75">
      <c r="A180" s="5" t="s">
        <v>30</v>
      </c>
      <c r="B180" s="6">
        <v>70</v>
      </c>
      <c r="C180" s="7">
        <v>15.5</v>
      </c>
      <c r="D180" s="7">
        <v>13</v>
      </c>
      <c r="E180" s="7">
        <v>0</v>
      </c>
      <c r="F180" s="7">
        <v>179.2</v>
      </c>
      <c r="G180" s="77">
        <v>90</v>
      </c>
      <c r="H180" s="7">
        <v>19.87</v>
      </c>
      <c r="I180" s="7">
        <v>16.72</v>
      </c>
      <c r="J180" s="7">
        <v>0</v>
      </c>
      <c r="K180" s="7">
        <v>230.4</v>
      </c>
      <c r="L180" s="19" t="s">
        <v>208</v>
      </c>
      <c r="M180" s="26" t="s">
        <v>32</v>
      </c>
    </row>
    <row r="181" spans="1:13" ht="9.75">
      <c r="A181" s="14" t="s">
        <v>68</v>
      </c>
      <c r="B181" s="11">
        <v>150</v>
      </c>
      <c r="C181" s="11">
        <v>5.52</v>
      </c>
      <c r="D181" s="11">
        <v>4.51</v>
      </c>
      <c r="E181" s="11">
        <v>26.45</v>
      </c>
      <c r="F181" s="11">
        <v>168.45</v>
      </c>
      <c r="G181" s="36">
        <v>180</v>
      </c>
      <c r="H181" s="7">
        <v>6.62</v>
      </c>
      <c r="I181" s="7">
        <v>5.42</v>
      </c>
      <c r="J181" s="7">
        <v>31.73</v>
      </c>
      <c r="K181" s="7">
        <v>202.14</v>
      </c>
      <c r="L181" s="19" t="s">
        <v>69</v>
      </c>
      <c r="M181" s="14" t="s">
        <v>70</v>
      </c>
    </row>
    <row r="182" spans="1:13" ht="21" customHeight="1">
      <c r="A182" s="29" t="s">
        <v>83</v>
      </c>
      <c r="B182" s="6">
        <v>20</v>
      </c>
      <c r="C182" s="18">
        <v>0.14</v>
      </c>
      <c r="D182" s="18">
        <v>0.02</v>
      </c>
      <c r="E182" s="18">
        <v>0.38</v>
      </c>
      <c r="F182" s="18">
        <v>2.4</v>
      </c>
      <c r="G182" s="103">
        <v>20</v>
      </c>
      <c r="H182" s="18">
        <v>0.14</v>
      </c>
      <c r="I182" s="18">
        <v>0.02</v>
      </c>
      <c r="J182" s="18">
        <v>0.38</v>
      </c>
      <c r="K182" s="18">
        <v>2.4</v>
      </c>
      <c r="L182" s="30" t="s">
        <v>84</v>
      </c>
      <c r="M182" s="31" t="s">
        <v>85</v>
      </c>
    </row>
    <row r="183" spans="1:13" ht="9.75">
      <c r="A183" s="33" t="s">
        <v>43</v>
      </c>
      <c r="B183" s="36">
        <v>40</v>
      </c>
      <c r="C183" s="32">
        <v>3.2</v>
      </c>
      <c r="D183" s="32">
        <v>0.4</v>
      </c>
      <c r="E183" s="32">
        <v>20.4</v>
      </c>
      <c r="F183" s="32">
        <v>100</v>
      </c>
      <c r="G183" s="32">
        <v>40</v>
      </c>
      <c r="H183" s="32">
        <v>3.2</v>
      </c>
      <c r="I183" s="32">
        <v>0.4</v>
      </c>
      <c r="J183" s="32">
        <v>20.4</v>
      </c>
      <c r="K183" s="32">
        <v>100</v>
      </c>
      <c r="L183" s="11" t="s">
        <v>44</v>
      </c>
      <c r="M183" s="21" t="s">
        <v>45</v>
      </c>
    </row>
    <row r="184" spans="1:13" ht="9.75">
      <c r="A184" s="44" t="s">
        <v>59</v>
      </c>
      <c r="B184" s="13">
        <v>222</v>
      </c>
      <c r="C184" s="11">
        <v>0.13</v>
      </c>
      <c r="D184" s="11">
        <v>0.02</v>
      </c>
      <c r="E184" s="11">
        <v>15.2</v>
      </c>
      <c r="F184" s="11">
        <v>62</v>
      </c>
      <c r="G184" s="12">
        <v>222</v>
      </c>
      <c r="H184" s="11">
        <v>0.13</v>
      </c>
      <c r="I184" s="11">
        <v>0.02</v>
      </c>
      <c r="J184" s="11">
        <v>15.2</v>
      </c>
      <c r="K184" s="11">
        <v>62</v>
      </c>
      <c r="L184" s="12" t="s">
        <v>60</v>
      </c>
      <c r="M184" s="45" t="s">
        <v>61</v>
      </c>
    </row>
    <row r="185" spans="1:13" ht="9.75">
      <c r="A185" s="23" t="s">
        <v>25</v>
      </c>
      <c r="B185" s="4">
        <f aca="true" t="shared" si="28" ref="B185:K185">SUM(B180:B184)</f>
        <v>502</v>
      </c>
      <c r="C185" s="24">
        <f t="shared" si="28"/>
        <v>24.49</v>
      </c>
      <c r="D185" s="24">
        <f t="shared" si="28"/>
        <v>17.949999999999996</v>
      </c>
      <c r="E185" s="24">
        <f t="shared" si="28"/>
        <v>62.42999999999999</v>
      </c>
      <c r="F185" s="24">
        <f t="shared" si="28"/>
        <v>512.05</v>
      </c>
      <c r="G185" s="24">
        <f t="shared" si="28"/>
        <v>552</v>
      </c>
      <c r="H185" s="24">
        <f t="shared" si="28"/>
        <v>29.96</v>
      </c>
      <c r="I185" s="24">
        <f t="shared" si="28"/>
        <v>22.58</v>
      </c>
      <c r="J185" s="24">
        <f t="shared" si="28"/>
        <v>67.71</v>
      </c>
      <c r="K185" s="24">
        <f t="shared" si="28"/>
        <v>596.9399999999999</v>
      </c>
      <c r="L185" s="4"/>
      <c r="M185" s="14"/>
    </row>
    <row r="186" spans="1:13" ht="9.75">
      <c r="A186" s="143" t="s">
        <v>26</v>
      </c>
      <c r="B186" s="144"/>
      <c r="C186" s="144"/>
      <c r="D186" s="144"/>
      <c r="E186" s="144"/>
      <c r="F186" s="144"/>
      <c r="G186" s="144"/>
      <c r="H186" s="145"/>
      <c r="I186" s="145"/>
      <c r="J186" s="145"/>
      <c r="K186" s="145"/>
      <c r="L186" s="144"/>
      <c r="M186" s="148"/>
    </row>
    <row r="187" spans="1:13" ht="12" customHeight="1">
      <c r="A187" s="14" t="s">
        <v>62</v>
      </c>
      <c r="B187" s="36">
        <v>200</v>
      </c>
      <c r="C187" s="7">
        <v>1.53</v>
      </c>
      <c r="D187" s="7">
        <v>5.1</v>
      </c>
      <c r="E187" s="7">
        <v>8</v>
      </c>
      <c r="F187" s="7">
        <v>83.9</v>
      </c>
      <c r="G187" s="77">
        <v>260</v>
      </c>
      <c r="H187" s="62">
        <v>2</v>
      </c>
      <c r="I187" s="62">
        <v>6.59</v>
      </c>
      <c r="J187" s="62">
        <v>10.45</v>
      </c>
      <c r="K187" s="62">
        <v>108.33</v>
      </c>
      <c r="L187" s="8" t="s">
        <v>209</v>
      </c>
      <c r="M187" s="21" t="s">
        <v>64</v>
      </c>
    </row>
    <row r="188" spans="1:13" ht="9.75">
      <c r="A188" s="15" t="s">
        <v>151</v>
      </c>
      <c r="B188" s="41">
        <v>90</v>
      </c>
      <c r="C188" s="18">
        <v>12.23</v>
      </c>
      <c r="D188" s="18">
        <v>7.73</v>
      </c>
      <c r="E188" s="18">
        <v>12.14</v>
      </c>
      <c r="F188" s="18">
        <v>169.44</v>
      </c>
      <c r="G188" s="18">
        <v>100</v>
      </c>
      <c r="H188" s="7">
        <v>13.59</v>
      </c>
      <c r="I188" s="7">
        <v>8.59</v>
      </c>
      <c r="J188" s="7">
        <v>13.49</v>
      </c>
      <c r="K188" s="7">
        <v>188.27</v>
      </c>
      <c r="L188" s="70" t="s">
        <v>152</v>
      </c>
      <c r="M188" s="66" t="s">
        <v>153</v>
      </c>
    </row>
    <row r="189" spans="1:13" ht="9.75">
      <c r="A189" s="33" t="s">
        <v>77</v>
      </c>
      <c r="B189" s="6">
        <v>150</v>
      </c>
      <c r="C189" s="32">
        <v>2.86</v>
      </c>
      <c r="D189" s="32">
        <v>4.32</v>
      </c>
      <c r="E189" s="32">
        <v>23.02</v>
      </c>
      <c r="F189" s="32">
        <v>142.4</v>
      </c>
      <c r="G189" s="102">
        <v>180</v>
      </c>
      <c r="H189" s="7">
        <v>3.4</v>
      </c>
      <c r="I189" s="7">
        <v>5.2</v>
      </c>
      <c r="J189" s="7">
        <v>27.6</v>
      </c>
      <c r="K189" s="7">
        <v>170.8</v>
      </c>
      <c r="L189" s="8" t="s">
        <v>78</v>
      </c>
      <c r="M189" s="21" t="s">
        <v>79</v>
      </c>
    </row>
    <row r="190" spans="1:13" ht="9.75">
      <c r="A190" s="14" t="s">
        <v>112</v>
      </c>
      <c r="B190" s="11">
        <v>200</v>
      </c>
      <c r="C190" s="12">
        <v>0</v>
      </c>
      <c r="D190" s="12">
        <v>0</v>
      </c>
      <c r="E190" s="12">
        <v>19.97</v>
      </c>
      <c r="F190" s="12">
        <v>76</v>
      </c>
      <c r="G190" s="12">
        <v>200</v>
      </c>
      <c r="H190" s="12">
        <v>0</v>
      </c>
      <c r="I190" s="12">
        <v>0</v>
      </c>
      <c r="J190" s="12">
        <v>19.97</v>
      </c>
      <c r="K190" s="12">
        <v>76</v>
      </c>
      <c r="L190" s="11" t="s">
        <v>113</v>
      </c>
      <c r="M190" s="21" t="s">
        <v>114</v>
      </c>
    </row>
    <row r="191" spans="1:13" ht="12.75" customHeight="1">
      <c r="A191" s="15" t="s">
        <v>18</v>
      </c>
      <c r="B191" s="16">
        <v>90</v>
      </c>
      <c r="C191" s="16">
        <v>0.45</v>
      </c>
      <c r="D191" s="16">
        <v>1.08</v>
      </c>
      <c r="E191" s="16">
        <v>12.6</v>
      </c>
      <c r="F191" s="16">
        <v>63</v>
      </c>
      <c r="G191" s="16">
        <v>90</v>
      </c>
      <c r="H191" s="16">
        <v>0.45</v>
      </c>
      <c r="I191" s="16">
        <v>1.08</v>
      </c>
      <c r="J191" s="16">
        <v>12.6</v>
      </c>
      <c r="K191" s="16">
        <v>63</v>
      </c>
      <c r="L191" s="16"/>
      <c r="M191" s="15"/>
    </row>
    <row r="192" spans="1:13" s="54" customFormat="1" ht="9.75">
      <c r="A192" s="49" t="s">
        <v>41</v>
      </c>
      <c r="B192" s="50">
        <v>40</v>
      </c>
      <c r="C192" s="51">
        <v>2.6</v>
      </c>
      <c r="D192" s="51">
        <v>0.4</v>
      </c>
      <c r="E192" s="51">
        <v>17.2</v>
      </c>
      <c r="F192" s="51">
        <v>85</v>
      </c>
      <c r="G192" s="51">
        <v>40</v>
      </c>
      <c r="H192" s="51">
        <v>2.6</v>
      </c>
      <c r="I192" s="51">
        <v>0.4</v>
      </c>
      <c r="J192" s="51">
        <v>17.2</v>
      </c>
      <c r="K192" s="51">
        <v>85</v>
      </c>
      <c r="L192" s="52" t="s">
        <v>44</v>
      </c>
      <c r="M192" s="53" t="s">
        <v>42</v>
      </c>
    </row>
    <row r="193" spans="1:13" ht="9.75">
      <c r="A193" s="33" t="s">
        <v>43</v>
      </c>
      <c r="B193" s="36">
        <v>40</v>
      </c>
      <c r="C193" s="13">
        <v>3.2</v>
      </c>
      <c r="D193" s="13">
        <v>0.4</v>
      </c>
      <c r="E193" s="13">
        <v>20.4</v>
      </c>
      <c r="F193" s="13">
        <v>100</v>
      </c>
      <c r="G193" s="13">
        <v>40</v>
      </c>
      <c r="H193" s="13">
        <v>3.2</v>
      </c>
      <c r="I193" s="13">
        <v>0.4</v>
      </c>
      <c r="J193" s="13">
        <v>20.4</v>
      </c>
      <c r="K193" s="13">
        <v>100</v>
      </c>
      <c r="L193" s="11" t="s">
        <v>44</v>
      </c>
      <c r="M193" s="21" t="s">
        <v>45</v>
      </c>
    </row>
    <row r="194" spans="1:13" ht="9.75">
      <c r="A194" s="23" t="s">
        <v>25</v>
      </c>
      <c r="B194" s="4">
        <f aca="true" t="shared" si="29" ref="B194:K194">SUM(B187:B193)</f>
        <v>810</v>
      </c>
      <c r="C194" s="24">
        <f t="shared" si="29"/>
        <v>22.87</v>
      </c>
      <c r="D194" s="24">
        <f t="shared" si="29"/>
        <v>19.029999999999994</v>
      </c>
      <c r="E194" s="24">
        <f t="shared" si="29"/>
        <v>113.32999999999998</v>
      </c>
      <c r="F194" s="24">
        <f t="shared" si="29"/>
        <v>719.74</v>
      </c>
      <c r="G194" s="24">
        <f t="shared" si="29"/>
        <v>910</v>
      </c>
      <c r="H194" s="24">
        <f t="shared" si="29"/>
        <v>25.24</v>
      </c>
      <c r="I194" s="24">
        <f t="shared" si="29"/>
        <v>22.259999999999998</v>
      </c>
      <c r="J194" s="24">
        <f t="shared" si="29"/>
        <v>121.70999999999998</v>
      </c>
      <c r="K194" s="24">
        <f t="shared" si="29"/>
        <v>791.4000000000001</v>
      </c>
      <c r="L194" s="4"/>
      <c r="M194" s="14"/>
    </row>
    <row r="195" spans="1:13" ht="9.75">
      <c r="A195" s="157" t="s">
        <v>176</v>
      </c>
      <c r="B195" s="158"/>
      <c r="C195" s="158"/>
      <c r="D195" s="158"/>
      <c r="E195" s="158"/>
      <c r="F195" s="158"/>
      <c r="G195" s="158"/>
      <c r="H195" s="158"/>
      <c r="I195" s="158"/>
      <c r="J195" s="158"/>
      <c r="K195" s="158"/>
      <c r="L195" s="158"/>
      <c r="M195" s="159"/>
    </row>
    <row r="196" spans="1:13" s="85" customFormat="1" ht="9.75">
      <c r="A196" s="98" t="s">
        <v>210</v>
      </c>
      <c r="B196" s="121">
        <v>100</v>
      </c>
      <c r="C196" s="83">
        <v>10.3</v>
      </c>
      <c r="D196" s="83">
        <v>12.67</v>
      </c>
      <c r="E196" s="83">
        <v>36.92</v>
      </c>
      <c r="F196" s="83">
        <v>300.29</v>
      </c>
      <c r="G196" s="121">
        <v>100</v>
      </c>
      <c r="H196" s="83">
        <v>10.3</v>
      </c>
      <c r="I196" s="83">
        <v>12.67</v>
      </c>
      <c r="J196" s="83">
        <v>36.92</v>
      </c>
      <c r="K196" s="83">
        <v>300.29</v>
      </c>
      <c r="L196" s="84" t="s">
        <v>211</v>
      </c>
      <c r="M196" s="81" t="s">
        <v>212</v>
      </c>
    </row>
    <row r="197" spans="1:13" s="85" customFormat="1" ht="9.75">
      <c r="A197" s="53" t="s">
        <v>56</v>
      </c>
      <c r="B197" s="82">
        <v>0</v>
      </c>
      <c r="C197" s="87">
        <v>0</v>
      </c>
      <c r="D197" s="87">
        <v>0</v>
      </c>
      <c r="E197" s="122">
        <v>0</v>
      </c>
      <c r="F197" s="87">
        <v>0</v>
      </c>
      <c r="G197" s="86">
        <v>100</v>
      </c>
      <c r="H197" s="87">
        <v>0.04</v>
      </c>
      <c r="I197" s="87">
        <v>0.04</v>
      </c>
      <c r="J197" s="87">
        <v>9.8</v>
      </c>
      <c r="K197" s="87">
        <v>47</v>
      </c>
      <c r="L197" s="84" t="s">
        <v>57</v>
      </c>
      <c r="M197" s="53" t="s">
        <v>58</v>
      </c>
    </row>
    <row r="198" spans="1:13" s="85" customFormat="1" ht="9.75">
      <c r="A198" s="98" t="s">
        <v>185</v>
      </c>
      <c r="B198" s="99">
        <v>200</v>
      </c>
      <c r="C198" s="83">
        <v>0.15</v>
      </c>
      <c r="D198" s="83">
        <v>0.08</v>
      </c>
      <c r="E198" s="83">
        <v>24.5</v>
      </c>
      <c r="F198" s="83">
        <v>114.6</v>
      </c>
      <c r="G198" s="100">
        <v>200</v>
      </c>
      <c r="H198" s="83">
        <v>0.15</v>
      </c>
      <c r="I198" s="83">
        <v>0.08</v>
      </c>
      <c r="J198" s="83">
        <v>24.5</v>
      </c>
      <c r="K198" s="83">
        <v>114.6</v>
      </c>
      <c r="L198" s="89" t="s">
        <v>186</v>
      </c>
      <c r="M198" s="101" t="s">
        <v>187</v>
      </c>
    </row>
    <row r="199" spans="1:13" s="95" customFormat="1" ht="12" customHeight="1">
      <c r="A199" s="91" t="s">
        <v>25</v>
      </c>
      <c r="B199" s="92">
        <f aca="true" t="shared" si="30" ref="B199:K199">SUM(B196:B198)</f>
        <v>300</v>
      </c>
      <c r="C199" s="92">
        <f t="shared" si="30"/>
        <v>10.450000000000001</v>
      </c>
      <c r="D199" s="92">
        <f t="shared" si="30"/>
        <v>12.75</v>
      </c>
      <c r="E199" s="92">
        <f t="shared" si="30"/>
        <v>61.42</v>
      </c>
      <c r="F199" s="92">
        <f t="shared" si="30"/>
        <v>414.89</v>
      </c>
      <c r="G199" s="92">
        <f t="shared" si="30"/>
        <v>400</v>
      </c>
      <c r="H199" s="92">
        <f t="shared" si="30"/>
        <v>10.49</v>
      </c>
      <c r="I199" s="92">
        <f t="shared" si="30"/>
        <v>12.79</v>
      </c>
      <c r="J199" s="92">
        <f t="shared" si="30"/>
        <v>71.22</v>
      </c>
      <c r="K199" s="92">
        <f t="shared" si="30"/>
        <v>461.89</v>
      </c>
      <c r="L199" s="93"/>
      <c r="M199" s="94"/>
    </row>
    <row r="200" spans="1:13" ht="9.75">
      <c r="A200" s="23" t="s">
        <v>46</v>
      </c>
      <c r="B200" s="4">
        <f aca="true" t="shared" si="31" ref="B200:K200">SUM(B185,B194,B199)</f>
        <v>1612</v>
      </c>
      <c r="C200" s="4">
        <f t="shared" si="31"/>
        <v>57.81</v>
      </c>
      <c r="D200" s="4">
        <f t="shared" si="31"/>
        <v>49.72999999999999</v>
      </c>
      <c r="E200" s="4">
        <f t="shared" si="31"/>
        <v>237.18</v>
      </c>
      <c r="F200" s="4">
        <f t="shared" si="31"/>
        <v>1646.6799999999998</v>
      </c>
      <c r="G200" s="4">
        <f t="shared" si="31"/>
        <v>1862</v>
      </c>
      <c r="H200" s="4">
        <f t="shared" si="31"/>
        <v>65.69</v>
      </c>
      <c r="I200" s="4">
        <f t="shared" si="31"/>
        <v>57.629999999999995</v>
      </c>
      <c r="J200" s="4">
        <f t="shared" si="31"/>
        <v>260.64</v>
      </c>
      <c r="K200" s="4">
        <f t="shared" si="31"/>
        <v>1850.23</v>
      </c>
      <c r="L200" s="4"/>
      <c r="M200" s="14"/>
    </row>
    <row r="201" spans="1:13" ht="9.75">
      <c r="A201" s="151" t="s">
        <v>73</v>
      </c>
      <c r="B201" s="144"/>
      <c r="C201" s="144"/>
      <c r="D201" s="144"/>
      <c r="E201" s="144"/>
      <c r="F201" s="144"/>
      <c r="G201" s="145"/>
      <c r="H201" s="145"/>
      <c r="I201" s="145"/>
      <c r="J201" s="145"/>
      <c r="K201" s="145"/>
      <c r="L201" s="145"/>
      <c r="M201" s="146"/>
    </row>
    <row r="202" spans="1:13" ht="9.75">
      <c r="A202" s="147" t="s">
        <v>2</v>
      </c>
      <c r="B202" s="143" t="s">
        <v>3</v>
      </c>
      <c r="C202" s="144"/>
      <c r="D202" s="144"/>
      <c r="E202" s="144"/>
      <c r="F202" s="144"/>
      <c r="G202" s="151" t="s">
        <v>175</v>
      </c>
      <c r="H202" s="145"/>
      <c r="I202" s="145"/>
      <c r="J202" s="145"/>
      <c r="K202" s="146"/>
      <c r="L202" s="147" t="s">
        <v>4</v>
      </c>
      <c r="M202" s="147" t="s">
        <v>5</v>
      </c>
    </row>
    <row r="203" spans="1:13" ht="15" customHeight="1">
      <c r="A203" s="150"/>
      <c r="B203" s="3" t="s">
        <v>6</v>
      </c>
      <c r="C203" s="2" t="s">
        <v>7</v>
      </c>
      <c r="D203" s="2" t="s">
        <v>8</v>
      </c>
      <c r="E203" s="2" t="s">
        <v>9</v>
      </c>
      <c r="F203" s="2" t="s">
        <v>10</v>
      </c>
      <c r="G203" s="3" t="s">
        <v>6</v>
      </c>
      <c r="H203" s="2" t="s">
        <v>7</v>
      </c>
      <c r="I203" s="2" t="s">
        <v>8</v>
      </c>
      <c r="J203" s="2" t="s">
        <v>9</v>
      </c>
      <c r="K203" s="2" t="s">
        <v>10</v>
      </c>
      <c r="L203" s="150"/>
      <c r="M203" s="150"/>
    </row>
    <row r="204" spans="1:13" ht="9.75">
      <c r="A204" s="142" t="s">
        <v>11</v>
      </c>
      <c r="B204" s="142"/>
      <c r="C204" s="142"/>
      <c r="D204" s="142"/>
      <c r="E204" s="142"/>
      <c r="F204" s="142"/>
      <c r="G204" s="142"/>
      <c r="H204" s="142"/>
      <c r="I204" s="142"/>
      <c r="J204" s="142"/>
      <c r="K204" s="142"/>
      <c r="L204" s="142"/>
      <c r="M204" s="142"/>
    </row>
    <row r="205" spans="1:13" ht="9.75">
      <c r="A205" s="14" t="s">
        <v>122</v>
      </c>
      <c r="B205" s="36">
        <v>100</v>
      </c>
      <c r="C205" s="62">
        <v>6.55</v>
      </c>
      <c r="D205" s="62">
        <v>12</v>
      </c>
      <c r="E205" s="62">
        <v>3.1</v>
      </c>
      <c r="F205" s="62">
        <v>147</v>
      </c>
      <c r="G205" s="36">
        <v>100</v>
      </c>
      <c r="H205" s="62">
        <v>6.55</v>
      </c>
      <c r="I205" s="62">
        <v>12</v>
      </c>
      <c r="J205" s="62">
        <v>3.1</v>
      </c>
      <c r="K205" s="62">
        <v>147</v>
      </c>
      <c r="L205" s="19">
        <v>354</v>
      </c>
      <c r="M205" s="21" t="s">
        <v>123</v>
      </c>
    </row>
    <row r="206" spans="1:13" ht="9.75">
      <c r="A206" s="33" t="s">
        <v>52</v>
      </c>
      <c r="B206" s="6">
        <v>125</v>
      </c>
      <c r="C206" s="7">
        <v>7.1</v>
      </c>
      <c r="D206" s="7">
        <v>5.1</v>
      </c>
      <c r="E206" s="7">
        <v>32.2</v>
      </c>
      <c r="F206" s="7">
        <v>203.1</v>
      </c>
      <c r="G206" s="6">
        <v>180</v>
      </c>
      <c r="H206" s="62">
        <v>10.32</v>
      </c>
      <c r="I206" s="62">
        <v>7.31</v>
      </c>
      <c r="J206" s="62">
        <v>46.37</v>
      </c>
      <c r="K206" s="62">
        <v>292.5</v>
      </c>
      <c r="L206" s="48" t="s">
        <v>213</v>
      </c>
      <c r="M206" s="61" t="s">
        <v>54</v>
      </c>
    </row>
    <row r="207" spans="1:13" ht="20.25">
      <c r="A207" s="29" t="s">
        <v>119</v>
      </c>
      <c r="B207" s="13">
        <v>20</v>
      </c>
      <c r="C207" s="32">
        <v>0.22</v>
      </c>
      <c r="D207" s="32">
        <v>0.04</v>
      </c>
      <c r="E207" s="32">
        <v>0.76</v>
      </c>
      <c r="F207" s="32">
        <v>4.4</v>
      </c>
      <c r="G207" s="32">
        <v>20</v>
      </c>
      <c r="H207" s="13">
        <v>0.22</v>
      </c>
      <c r="I207" s="13">
        <v>0.04</v>
      </c>
      <c r="J207" s="13">
        <v>0.76</v>
      </c>
      <c r="K207" s="13">
        <v>4.4</v>
      </c>
      <c r="L207" s="32" t="s">
        <v>120</v>
      </c>
      <c r="M207" s="21" t="s">
        <v>121</v>
      </c>
    </row>
    <row r="208" spans="1:13" ht="9.75">
      <c r="A208" s="33" t="s">
        <v>43</v>
      </c>
      <c r="B208" s="36">
        <v>40</v>
      </c>
      <c r="C208" s="13">
        <v>3.2</v>
      </c>
      <c r="D208" s="13">
        <v>0.4</v>
      </c>
      <c r="E208" s="13">
        <v>20.4</v>
      </c>
      <c r="F208" s="13">
        <v>100</v>
      </c>
      <c r="G208" s="13">
        <v>40</v>
      </c>
      <c r="H208" s="13">
        <v>3.2</v>
      </c>
      <c r="I208" s="13">
        <v>0.4</v>
      </c>
      <c r="J208" s="13">
        <v>20.4</v>
      </c>
      <c r="K208" s="13">
        <v>100</v>
      </c>
      <c r="L208" s="11" t="s">
        <v>44</v>
      </c>
      <c r="M208" s="21" t="s">
        <v>45</v>
      </c>
    </row>
    <row r="209" spans="1:13" ht="9.75">
      <c r="A209" s="21" t="s">
        <v>22</v>
      </c>
      <c r="B209" s="12">
        <v>215</v>
      </c>
      <c r="C209" s="12">
        <v>0.07</v>
      </c>
      <c r="D209" s="12">
        <v>0.02</v>
      </c>
      <c r="E209" s="12">
        <v>15</v>
      </c>
      <c r="F209" s="12">
        <v>60</v>
      </c>
      <c r="G209" s="12">
        <v>215</v>
      </c>
      <c r="H209" s="12">
        <v>0.07</v>
      </c>
      <c r="I209" s="12">
        <v>0.02</v>
      </c>
      <c r="J209" s="12">
        <v>15</v>
      </c>
      <c r="K209" s="12">
        <v>60</v>
      </c>
      <c r="L209" s="12" t="s">
        <v>23</v>
      </c>
      <c r="M209" s="22" t="s">
        <v>24</v>
      </c>
    </row>
    <row r="210" spans="1:13" ht="9.75">
      <c r="A210" s="23" t="s">
        <v>25</v>
      </c>
      <c r="B210" s="4">
        <f aca="true" t="shared" si="32" ref="B210:K210">SUM(B205:B209)</f>
        <v>500</v>
      </c>
      <c r="C210" s="24">
        <f t="shared" si="32"/>
        <v>17.14</v>
      </c>
      <c r="D210" s="24">
        <f t="shared" si="32"/>
        <v>17.56</v>
      </c>
      <c r="E210" s="24">
        <f t="shared" si="32"/>
        <v>71.46000000000001</v>
      </c>
      <c r="F210" s="24">
        <f t="shared" si="32"/>
        <v>514.5</v>
      </c>
      <c r="G210" s="24">
        <f t="shared" si="32"/>
        <v>555</v>
      </c>
      <c r="H210" s="24">
        <f t="shared" si="32"/>
        <v>20.36</v>
      </c>
      <c r="I210" s="24">
        <f t="shared" si="32"/>
        <v>19.769999999999996</v>
      </c>
      <c r="J210" s="24">
        <f t="shared" si="32"/>
        <v>85.63</v>
      </c>
      <c r="K210" s="24">
        <f t="shared" si="32"/>
        <v>603.9</v>
      </c>
      <c r="L210" s="4"/>
      <c r="M210" s="14"/>
    </row>
    <row r="211" spans="1:13" ht="9.75">
      <c r="A211" s="143" t="s">
        <v>26</v>
      </c>
      <c r="B211" s="144"/>
      <c r="C211" s="144"/>
      <c r="D211" s="144"/>
      <c r="E211" s="144"/>
      <c r="F211" s="144"/>
      <c r="G211" s="144"/>
      <c r="H211" s="144"/>
      <c r="I211" s="144"/>
      <c r="J211" s="144"/>
      <c r="K211" s="144"/>
      <c r="L211" s="144"/>
      <c r="M211" s="148"/>
    </row>
    <row r="212" spans="1:13" ht="13.5" customHeight="1">
      <c r="A212" s="14" t="s">
        <v>27</v>
      </c>
      <c r="B212" s="36">
        <v>200</v>
      </c>
      <c r="C212" s="62">
        <v>1.62</v>
      </c>
      <c r="D212" s="62">
        <v>2.19</v>
      </c>
      <c r="E212" s="62">
        <v>12.81</v>
      </c>
      <c r="F212" s="62">
        <v>77.13</v>
      </c>
      <c r="G212" s="112">
        <v>250</v>
      </c>
      <c r="H212" s="62">
        <v>2.03</v>
      </c>
      <c r="I212" s="62">
        <v>2.74</v>
      </c>
      <c r="J212" s="62">
        <v>16.27</v>
      </c>
      <c r="K212" s="62">
        <v>96.41</v>
      </c>
      <c r="L212" s="25" t="s">
        <v>28</v>
      </c>
      <c r="M212" s="21" t="s">
        <v>29</v>
      </c>
    </row>
    <row r="213" spans="1:13" ht="9.75">
      <c r="A213" s="22" t="s">
        <v>155</v>
      </c>
      <c r="B213" s="36">
        <v>230</v>
      </c>
      <c r="C213" s="28">
        <v>18.13</v>
      </c>
      <c r="D213" s="28">
        <v>14.03</v>
      </c>
      <c r="E213" s="28">
        <v>47.61</v>
      </c>
      <c r="F213" s="28">
        <v>393.83</v>
      </c>
      <c r="G213" s="6">
        <v>250</v>
      </c>
      <c r="H213" s="7">
        <v>18.64</v>
      </c>
      <c r="I213" s="7">
        <v>15.04</v>
      </c>
      <c r="J213" s="7">
        <v>54.74</v>
      </c>
      <c r="K213" s="7">
        <v>425.32</v>
      </c>
      <c r="L213" s="19" t="s">
        <v>156</v>
      </c>
      <c r="M213" s="20" t="s">
        <v>157</v>
      </c>
    </row>
    <row r="214" spans="1:13" ht="23.25" customHeight="1">
      <c r="A214" s="29" t="s">
        <v>36</v>
      </c>
      <c r="B214" s="6">
        <v>60</v>
      </c>
      <c r="C214" s="7">
        <v>1.32</v>
      </c>
      <c r="D214" s="7">
        <v>0.06</v>
      </c>
      <c r="E214" s="7">
        <v>3.78</v>
      </c>
      <c r="F214" s="7">
        <v>21</v>
      </c>
      <c r="G214" s="80">
        <v>100</v>
      </c>
      <c r="H214" s="123">
        <v>2.2</v>
      </c>
      <c r="I214" s="123">
        <v>0.1</v>
      </c>
      <c r="J214" s="123">
        <v>6.3</v>
      </c>
      <c r="K214" s="123">
        <v>35</v>
      </c>
      <c r="L214" s="30">
        <v>302</v>
      </c>
      <c r="M214" s="31" t="s">
        <v>37</v>
      </c>
    </row>
    <row r="215" spans="1:13" ht="9.75">
      <c r="A215" s="14" t="s">
        <v>38</v>
      </c>
      <c r="B215" s="12">
        <v>200</v>
      </c>
      <c r="C215" s="32">
        <v>0.15</v>
      </c>
      <c r="D215" s="32">
        <v>0.06</v>
      </c>
      <c r="E215" s="32">
        <v>20.65</v>
      </c>
      <c r="F215" s="32">
        <v>82.9</v>
      </c>
      <c r="G215" s="32">
        <v>200</v>
      </c>
      <c r="H215" s="32">
        <v>0.15</v>
      </c>
      <c r="I215" s="32">
        <v>0.06</v>
      </c>
      <c r="J215" s="32">
        <v>20.65</v>
      </c>
      <c r="K215" s="32">
        <v>82.9</v>
      </c>
      <c r="L215" s="13" t="s">
        <v>39</v>
      </c>
      <c r="M215" s="21" t="s">
        <v>40</v>
      </c>
    </row>
    <row r="216" spans="1:13" ht="9.75">
      <c r="A216" s="33" t="s">
        <v>41</v>
      </c>
      <c r="B216" s="13">
        <v>20</v>
      </c>
      <c r="C216" s="18">
        <v>1.3</v>
      </c>
      <c r="D216" s="18">
        <v>0.2</v>
      </c>
      <c r="E216" s="18">
        <v>8.6</v>
      </c>
      <c r="F216" s="18">
        <v>43</v>
      </c>
      <c r="G216" s="51">
        <v>40</v>
      </c>
      <c r="H216" s="51">
        <v>2.6</v>
      </c>
      <c r="I216" s="51">
        <v>0.4</v>
      </c>
      <c r="J216" s="51">
        <v>17.2</v>
      </c>
      <c r="K216" s="51">
        <v>85</v>
      </c>
      <c r="L216" s="34">
        <v>11</v>
      </c>
      <c r="M216" s="35" t="s">
        <v>42</v>
      </c>
    </row>
    <row r="217" spans="1:13" ht="9.75">
      <c r="A217" s="33" t="s">
        <v>43</v>
      </c>
      <c r="B217" s="36">
        <v>40</v>
      </c>
      <c r="C217" s="13">
        <v>3.2</v>
      </c>
      <c r="D217" s="13">
        <v>0.4</v>
      </c>
      <c r="E217" s="13">
        <v>20.4</v>
      </c>
      <c r="F217" s="13">
        <v>100</v>
      </c>
      <c r="G217" s="13">
        <v>40</v>
      </c>
      <c r="H217" s="13">
        <v>3.2</v>
      </c>
      <c r="I217" s="13">
        <v>0.4</v>
      </c>
      <c r="J217" s="13">
        <v>20.4</v>
      </c>
      <c r="K217" s="13">
        <v>100</v>
      </c>
      <c r="L217" s="11" t="s">
        <v>44</v>
      </c>
      <c r="M217" s="21" t="s">
        <v>45</v>
      </c>
    </row>
    <row r="218" spans="1:13" ht="9.75">
      <c r="A218" s="23" t="s">
        <v>25</v>
      </c>
      <c r="B218" s="4">
        <f aca="true" t="shared" si="33" ref="B218:K218">SUM(B212:B217)</f>
        <v>750</v>
      </c>
      <c r="C218" s="24">
        <f t="shared" si="33"/>
        <v>25.72</v>
      </c>
      <c r="D218" s="24">
        <f t="shared" si="33"/>
        <v>16.939999999999994</v>
      </c>
      <c r="E218" s="24">
        <f t="shared" si="33"/>
        <v>113.85</v>
      </c>
      <c r="F218" s="24">
        <f t="shared" si="33"/>
        <v>717.86</v>
      </c>
      <c r="G218" s="24">
        <f t="shared" si="33"/>
        <v>880</v>
      </c>
      <c r="H218" s="24">
        <f t="shared" si="33"/>
        <v>28.82</v>
      </c>
      <c r="I218" s="24">
        <f t="shared" si="33"/>
        <v>18.74</v>
      </c>
      <c r="J218" s="24">
        <f t="shared" si="33"/>
        <v>135.56</v>
      </c>
      <c r="K218" s="24">
        <f t="shared" si="33"/>
        <v>824.63</v>
      </c>
      <c r="L218" s="4"/>
      <c r="M218" s="14"/>
    </row>
    <row r="219" spans="1:13" ht="9.75">
      <c r="A219" s="157" t="s">
        <v>176</v>
      </c>
      <c r="B219" s="158"/>
      <c r="C219" s="158"/>
      <c r="D219" s="158"/>
      <c r="E219" s="158"/>
      <c r="F219" s="158"/>
      <c r="G219" s="158"/>
      <c r="H219" s="158"/>
      <c r="I219" s="158"/>
      <c r="J219" s="158"/>
      <c r="K219" s="158"/>
      <c r="L219" s="158"/>
      <c r="M219" s="159"/>
    </row>
    <row r="220" spans="1:13" s="54" customFormat="1" ht="9.75">
      <c r="A220" s="49" t="s">
        <v>194</v>
      </c>
      <c r="B220" s="86">
        <v>100</v>
      </c>
      <c r="C220" s="7">
        <v>3.87</v>
      </c>
      <c r="D220" s="7">
        <v>12.1</v>
      </c>
      <c r="E220" s="7">
        <v>46.9</v>
      </c>
      <c r="F220" s="7">
        <v>309.7</v>
      </c>
      <c r="G220" s="86">
        <v>100</v>
      </c>
      <c r="H220" s="7">
        <v>3.87</v>
      </c>
      <c r="I220" s="7">
        <v>12.1</v>
      </c>
      <c r="J220" s="7">
        <v>46.9</v>
      </c>
      <c r="K220" s="7">
        <v>309.7</v>
      </c>
      <c r="L220" s="110" t="s">
        <v>195</v>
      </c>
      <c r="M220" s="9" t="s">
        <v>196</v>
      </c>
    </row>
    <row r="221" spans="1:13" s="85" customFormat="1" ht="12" customHeight="1">
      <c r="A221" s="53" t="s">
        <v>180</v>
      </c>
      <c r="B221" s="82">
        <v>0</v>
      </c>
      <c r="C221" s="87">
        <v>0</v>
      </c>
      <c r="D221" s="87">
        <v>0</v>
      </c>
      <c r="E221" s="105">
        <v>0</v>
      </c>
      <c r="F221" s="87">
        <v>0</v>
      </c>
      <c r="G221" s="86">
        <v>100</v>
      </c>
      <c r="H221" s="87">
        <v>0.04</v>
      </c>
      <c r="I221" s="87">
        <v>0.04</v>
      </c>
      <c r="J221" s="87">
        <v>9.8</v>
      </c>
      <c r="K221" s="87">
        <v>47</v>
      </c>
      <c r="L221" s="84" t="s">
        <v>57</v>
      </c>
      <c r="M221" s="53" t="s">
        <v>58</v>
      </c>
    </row>
    <row r="222" spans="1:13" ht="9.75">
      <c r="A222" s="44" t="s">
        <v>59</v>
      </c>
      <c r="B222" s="13">
        <v>222</v>
      </c>
      <c r="C222" s="11">
        <v>0.13</v>
      </c>
      <c r="D222" s="11">
        <v>0.02</v>
      </c>
      <c r="E222" s="11">
        <v>15.2</v>
      </c>
      <c r="F222" s="11">
        <v>62</v>
      </c>
      <c r="G222" s="12">
        <v>222</v>
      </c>
      <c r="H222" s="11">
        <v>0.13</v>
      </c>
      <c r="I222" s="11">
        <v>0.02</v>
      </c>
      <c r="J222" s="11">
        <v>15.2</v>
      </c>
      <c r="K222" s="11">
        <v>62</v>
      </c>
      <c r="L222" s="12" t="s">
        <v>60</v>
      </c>
      <c r="M222" s="45" t="s">
        <v>61</v>
      </c>
    </row>
    <row r="223" spans="1:13" s="95" customFormat="1" ht="12" customHeight="1">
      <c r="A223" s="91" t="s">
        <v>25</v>
      </c>
      <c r="B223" s="92">
        <f aca="true" t="shared" si="34" ref="B223:K223">SUM(B220:B222)</f>
        <v>322</v>
      </c>
      <c r="C223" s="92">
        <f t="shared" si="34"/>
        <v>4</v>
      </c>
      <c r="D223" s="92">
        <f t="shared" si="34"/>
        <v>12.12</v>
      </c>
      <c r="E223" s="92">
        <f t="shared" si="34"/>
        <v>62.099999999999994</v>
      </c>
      <c r="F223" s="92">
        <f t="shared" si="34"/>
        <v>371.7</v>
      </c>
      <c r="G223" s="92">
        <f t="shared" si="34"/>
        <v>422</v>
      </c>
      <c r="H223" s="92">
        <f t="shared" si="34"/>
        <v>4.04</v>
      </c>
      <c r="I223" s="92">
        <f t="shared" si="34"/>
        <v>12.159999999999998</v>
      </c>
      <c r="J223" s="92">
        <f t="shared" si="34"/>
        <v>71.9</v>
      </c>
      <c r="K223" s="92">
        <f t="shared" si="34"/>
        <v>418.7</v>
      </c>
      <c r="L223" s="93"/>
      <c r="M223" s="94"/>
    </row>
    <row r="224" spans="1:13" ht="9.75">
      <c r="A224" s="23" t="s">
        <v>46</v>
      </c>
      <c r="B224" s="4">
        <f aca="true" t="shared" si="35" ref="B224:K224">SUM(B209,B218,B223)</f>
        <v>1287</v>
      </c>
      <c r="C224" s="4">
        <f t="shared" si="35"/>
        <v>29.79</v>
      </c>
      <c r="D224" s="4">
        <f t="shared" si="35"/>
        <v>29.07999999999999</v>
      </c>
      <c r="E224" s="4">
        <f t="shared" si="35"/>
        <v>190.95</v>
      </c>
      <c r="F224" s="4">
        <f t="shared" si="35"/>
        <v>1149.56</v>
      </c>
      <c r="G224" s="4">
        <f t="shared" si="35"/>
        <v>1517</v>
      </c>
      <c r="H224" s="4">
        <f t="shared" si="35"/>
        <v>32.93</v>
      </c>
      <c r="I224" s="4">
        <f t="shared" si="35"/>
        <v>30.919999999999995</v>
      </c>
      <c r="J224" s="4">
        <f t="shared" si="35"/>
        <v>222.46</v>
      </c>
      <c r="K224" s="4">
        <f t="shared" si="35"/>
        <v>1303.33</v>
      </c>
      <c r="L224" s="4"/>
      <c r="M224" s="14"/>
    </row>
    <row r="225" spans="1:13" ht="9.75">
      <c r="A225" s="151" t="s">
        <v>100</v>
      </c>
      <c r="B225" s="144"/>
      <c r="C225" s="144"/>
      <c r="D225" s="144"/>
      <c r="E225" s="144"/>
      <c r="F225" s="144"/>
      <c r="G225" s="145"/>
      <c r="H225" s="145"/>
      <c r="I225" s="145"/>
      <c r="J225" s="145"/>
      <c r="K225" s="145"/>
      <c r="L225" s="145"/>
      <c r="M225" s="146"/>
    </row>
    <row r="226" spans="1:13" ht="9.75">
      <c r="A226" s="147" t="s">
        <v>2</v>
      </c>
      <c r="B226" s="143" t="s">
        <v>3</v>
      </c>
      <c r="C226" s="144"/>
      <c r="D226" s="144"/>
      <c r="E226" s="144"/>
      <c r="F226" s="144"/>
      <c r="G226" s="151" t="s">
        <v>175</v>
      </c>
      <c r="H226" s="145"/>
      <c r="I226" s="145"/>
      <c r="J226" s="145"/>
      <c r="K226" s="146"/>
      <c r="L226" s="147" t="s">
        <v>4</v>
      </c>
      <c r="M226" s="147" t="s">
        <v>5</v>
      </c>
    </row>
    <row r="227" spans="1:13" ht="10.5" customHeight="1">
      <c r="A227" s="150"/>
      <c r="B227" s="3" t="s">
        <v>6</v>
      </c>
      <c r="C227" s="2" t="s">
        <v>7</v>
      </c>
      <c r="D227" s="2" t="s">
        <v>8</v>
      </c>
      <c r="E227" s="2" t="s">
        <v>9</v>
      </c>
      <c r="F227" s="2" t="s">
        <v>10</v>
      </c>
      <c r="G227" s="3" t="s">
        <v>6</v>
      </c>
      <c r="H227" s="2" t="s">
        <v>7</v>
      </c>
      <c r="I227" s="2" t="s">
        <v>8</v>
      </c>
      <c r="J227" s="2" t="s">
        <v>9</v>
      </c>
      <c r="K227" s="2" t="s">
        <v>10</v>
      </c>
      <c r="L227" s="150"/>
      <c r="M227" s="150"/>
    </row>
    <row r="228" spans="1:13" ht="9.75">
      <c r="A228" s="142" t="s">
        <v>11</v>
      </c>
      <c r="B228" s="142"/>
      <c r="C228" s="142"/>
      <c r="D228" s="142"/>
      <c r="E228" s="142"/>
      <c r="F228" s="142"/>
      <c r="G228" s="142"/>
      <c r="H228" s="142"/>
      <c r="I228" s="142"/>
      <c r="J228" s="142"/>
      <c r="K228" s="142"/>
      <c r="L228" s="142"/>
      <c r="M228" s="142"/>
    </row>
    <row r="229" spans="1:13" ht="9.75">
      <c r="A229" s="22" t="s">
        <v>138</v>
      </c>
      <c r="B229" s="11">
        <v>90</v>
      </c>
      <c r="C229" s="13">
        <v>14.7</v>
      </c>
      <c r="D229" s="13">
        <f>12.3*0.9</f>
        <v>11.07</v>
      </c>
      <c r="E229" s="13">
        <v>12.95</v>
      </c>
      <c r="F229" s="13">
        <f>242.41*0.9</f>
        <v>218.169</v>
      </c>
      <c r="G229" s="13">
        <v>90</v>
      </c>
      <c r="H229" s="13">
        <v>14.7</v>
      </c>
      <c r="I229" s="13">
        <f>12.3*0.9</f>
        <v>11.07</v>
      </c>
      <c r="J229" s="13">
        <v>12.95</v>
      </c>
      <c r="K229" s="13">
        <f>242.41*0.9</f>
        <v>218.169</v>
      </c>
      <c r="L229" s="13" t="s">
        <v>139</v>
      </c>
      <c r="M229" s="21" t="s">
        <v>140</v>
      </c>
    </row>
    <row r="230" spans="1:13" ht="9.75">
      <c r="A230" s="21" t="s">
        <v>124</v>
      </c>
      <c r="B230" s="11">
        <v>150</v>
      </c>
      <c r="C230" s="12">
        <v>3.06</v>
      </c>
      <c r="D230" s="12">
        <v>4.8</v>
      </c>
      <c r="E230" s="12">
        <v>20.44</v>
      </c>
      <c r="F230" s="12">
        <v>137.25</v>
      </c>
      <c r="G230" s="115">
        <v>180</v>
      </c>
      <c r="H230" s="7">
        <v>3.67</v>
      </c>
      <c r="I230" s="7">
        <v>5.76</v>
      </c>
      <c r="J230" s="7">
        <v>24.53</v>
      </c>
      <c r="K230" s="7">
        <v>164.7</v>
      </c>
      <c r="L230" s="19" t="s">
        <v>125</v>
      </c>
      <c r="M230" s="21" t="s">
        <v>126</v>
      </c>
    </row>
    <row r="231" spans="1:13" ht="20.25">
      <c r="A231" s="29" t="s">
        <v>83</v>
      </c>
      <c r="B231" s="6">
        <v>20</v>
      </c>
      <c r="C231" s="18">
        <v>0.14</v>
      </c>
      <c r="D231" s="18">
        <v>0.02</v>
      </c>
      <c r="E231" s="18">
        <v>0.38</v>
      </c>
      <c r="F231" s="18">
        <v>2.4</v>
      </c>
      <c r="G231" s="103">
        <v>20</v>
      </c>
      <c r="H231" s="18">
        <v>0.14</v>
      </c>
      <c r="I231" s="18">
        <v>0.02</v>
      </c>
      <c r="J231" s="18">
        <v>0.38</v>
      </c>
      <c r="K231" s="18">
        <v>2.4</v>
      </c>
      <c r="L231" s="30" t="s">
        <v>84</v>
      </c>
      <c r="M231" s="31" t="s">
        <v>85</v>
      </c>
    </row>
    <row r="232" spans="1:13" ht="9.75">
      <c r="A232" s="33" t="s">
        <v>43</v>
      </c>
      <c r="B232" s="36">
        <v>40</v>
      </c>
      <c r="C232" s="13">
        <v>3.2</v>
      </c>
      <c r="D232" s="13">
        <v>0.4</v>
      </c>
      <c r="E232" s="13">
        <v>20.4</v>
      </c>
      <c r="F232" s="13">
        <v>100</v>
      </c>
      <c r="G232" s="13">
        <v>40</v>
      </c>
      <c r="H232" s="13">
        <v>3.2</v>
      </c>
      <c r="I232" s="13">
        <v>0.4</v>
      </c>
      <c r="J232" s="13">
        <v>20.4</v>
      </c>
      <c r="K232" s="13">
        <v>100</v>
      </c>
      <c r="L232" s="11" t="s">
        <v>44</v>
      </c>
      <c r="M232" s="21" t="s">
        <v>45</v>
      </c>
    </row>
    <row r="233" spans="1:13" ht="9.75">
      <c r="A233" s="44" t="s">
        <v>59</v>
      </c>
      <c r="B233" s="13">
        <v>222</v>
      </c>
      <c r="C233" s="11">
        <v>0.13</v>
      </c>
      <c r="D233" s="11">
        <v>0.02</v>
      </c>
      <c r="E233" s="11">
        <v>15.2</v>
      </c>
      <c r="F233" s="11">
        <v>62</v>
      </c>
      <c r="G233" s="12">
        <v>222</v>
      </c>
      <c r="H233" s="11">
        <v>0.13</v>
      </c>
      <c r="I233" s="11">
        <v>0.02</v>
      </c>
      <c r="J233" s="11">
        <v>15.2</v>
      </c>
      <c r="K233" s="11">
        <v>62</v>
      </c>
      <c r="L233" s="12" t="s">
        <v>60</v>
      </c>
      <c r="M233" s="45" t="s">
        <v>61</v>
      </c>
    </row>
    <row r="234" spans="1:13" ht="9.75">
      <c r="A234" s="23" t="s">
        <v>25</v>
      </c>
      <c r="B234" s="4">
        <f aca="true" t="shared" si="36" ref="B234:K234">SUM(B229:B233)</f>
        <v>522</v>
      </c>
      <c r="C234" s="24">
        <f t="shared" si="36"/>
        <v>21.229999999999997</v>
      </c>
      <c r="D234" s="24">
        <f t="shared" si="36"/>
        <v>16.31</v>
      </c>
      <c r="E234" s="24">
        <f t="shared" si="36"/>
        <v>69.37</v>
      </c>
      <c r="F234" s="24">
        <f t="shared" si="36"/>
        <v>519.819</v>
      </c>
      <c r="G234" s="24">
        <f t="shared" si="36"/>
        <v>552</v>
      </c>
      <c r="H234" s="24">
        <f t="shared" si="36"/>
        <v>21.839999999999996</v>
      </c>
      <c r="I234" s="24">
        <f t="shared" si="36"/>
        <v>17.269999999999996</v>
      </c>
      <c r="J234" s="24">
        <f t="shared" si="36"/>
        <v>73.46000000000001</v>
      </c>
      <c r="K234" s="24">
        <f t="shared" si="36"/>
        <v>547.269</v>
      </c>
      <c r="L234" s="4"/>
      <c r="M234" s="14"/>
    </row>
    <row r="235" spans="1:13" ht="9.75">
      <c r="A235" s="143" t="s">
        <v>26</v>
      </c>
      <c r="B235" s="144"/>
      <c r="C235" s="144"/>
      <c r="D235" s="144"/>
      <c r="E235" s="144"/>
      <c r="F235" s="144"/>
      <c r="G235" s="144"/>
      <c r="H235" s="145"/>
      <c r="I235" s="145"/>
      <c r="J235" s="145"/>
      <c r="K235" s="145"/>
      <c r="L235" s="144"/>
      <c r="M235" s="148"/>
    </row>
    <row r="236" spans="1:13" ht="13.5" customHeight="1">
      <c r="A236" s="15" t="s">
        <v>107</v>
      </c>
      <c r="B236" s="60">
        <v>200</v>
      </c>
      <c r="C236" s="62">
        <v>3.6</v>
      </c>
      <c r="D236" s="62">
        <v>3.23</v>
      </c>
      <c r="E236" s="62">
        <v>13.31</v>
      </c>
      <c r="F236" s="62">
        <v>98.97</v>
      </c>
      <c r="G236" s="112">
        <v>260</v>
      </c>
      <c r="H236" s="7">
        <v>4.14</v>
      </c>
      <c r="I236" s="7">
        <v>3.93</v>
      </c>
      <c r="J236" s="7">
        <v>17.24</v>
      </c>
      <c r="K236" s="7">
        <v>124.62</v>
      </c>
      <c r="L236" s="56" t="s">
        <v>193</v>
      </c>
      <c r="M236" s="31" t="s">
        <v>109</v>
      </c>
    </row>
    <row r="237" spans="1:13" ht="9.75">
      <c r="A237" s="29" t="s">
        <v>159</v>
      </c>
      <c r="B237" s="6">
        <v>100</v>
      </c>
      <c r="C237" s="7">
        <v>14.1</v>
      </c>
      <c r="D237" s="7">
        <v>15.3</v>
      </c>
      <c r="E237" s="7">
        <v>3.2</v>
      </c>
      <c r="F237" s="7">
        <v>205.9</v>
      </c>
      <c r="G237" s="113">
        <v>100</v>
      </c>
      <c r="H237" s="123">
        <v>14.1</v>
      </c>
      <c r="I237" s="123">
        <v>15.3</v>
      </c>
      <c r="J237" s="123">
        <v>3.2</v>
      </c>
      <c r="K237" s="123">
        <v>205.9</v>
      </c>
      <c r="L237" s="8" t="s">
        <v>160</v>
      </c>
      <c r="M237" s="21" t="s">
        <v>161</v>
      </c>
    </row>
    <row r="238" spans="1:13" ht="9.75">
      <c r="A238" s="15" t="s">
        <v>162</v>
      </c>
      <c r="B238" s="16">
        <v>150</v>
      </c>
      <c r="C238" s="67">
        <v>5.52</v>
      </c>
      <c r="D238" s="67">
        <v>4.51</v>
      </c>
      <c r="E238" s="67">
        <v>26.45</v>
      </c>
      <c r="F238" s="67">
        <v>168.45</v>
      </c>
      <c r="G238" s="36">
        <v>180</v>
      </c>
      <c r="H238" s="7">
        <v>6.62</v>
      </c>
      <c r="I238" s="7">
        <v>5.42</v>
      </c>
      <c r="J238" s="7">
        <v>31.73</v>
      </c>
      <c r="K238" s="7">
        <v>202.14</v>
      </c>
      <c r="L238" s="39" t="s">
        <v>69</v>
      </c>
      <c r="M238" s="15" t="s">
        <v>70</v>
      </c>
    </row>
    <row r="239" spans="1:13" ht="12.75" customHeight="1">
      <c r="A239" s="15" t="s">
        <v>163</v>
      </c>
      <c r="B239" s="71">
        <v>200</v>
      </c>
      <c r="C239" s="18">
        <v>0.1</v>
      </c>
      <c r="D239" s="18">
        <v>0.1</v>
      </c>
      <c r="E239" s="18">
        <v>15.9</v>
      </c>
      <c r="F239" s="18">
        <v>65</v>
      </c>
      <c r="G239" s="72">
        <v>200</v>
      </c>
      <c r="H239" s="18">
        <v>0.1</v>
      </c>
      <c r="I239" s="18">
        <v>0.1</v>
      </c>
      <c r="J239" s="18">
        <v>15.9</v>
      </c>
      <c r="K239" s="18">
        <v>65</v>
      </c>
      <c r="L239" s="72" t="s">
        <v>164</v>
      </c>
      <c r="M239" s="26" t="s">
        <v>72</v>
      </c>
    </row>
    <row r="240" spans="1:13" ht="9.75">
      <c r="A240" s="14" t="s">
        <v>56</v>
      </c>
      <c r="B240" s="36">
        <v>100</v>
      </c>
      <c r="C240" s="13">
        <v>0.4</v>
      </c>
      <c r="D240" s="13">
        <v>0.4</v>
      </c>
      <c r="E240" s="13">
        <f>19.6/2</f>
        <v>9.8</v>
      </c>
      <c r="F240" s="13">
        <f>94/2</f>
        <v>47</v>
      </c>
      <c r="G240" s="8">
        <v>100</v>
      </c>
      <c r="H240" s="13">
        <v>0.4</v>
      </c>
      <c r="I240" s="13">
        <v>0.4</v>
      </c>
      <c r="J240" s="13">
        <f>19.6/2</f>
        <v>9.8</v>
      </c>
      <c r="K240" s="13">
        <f>94/2</f>
        <v>47</v>
      </c>
      <c r="L240" s="19" t="s">
        <v>57</v>
      </c>
      <c r="M240" s="14" t="s">
        <v>58</v>
      </c>
    </row>
    <row r="241" spans="1:13" ht="9.75">
      <c r="A241" s="33" t="s">
        <v>41</v>
      </c>
      <c r="B241" s="13">
        <v>20</v>
      </c>
      <c r="C241" s="18">
        <v>1.3</v>
      </c>
      <c r="D241" s="18">
        <v>0.2</v>
      </c>
      <c r="E241" s="18">
        <v>8.6</v>
      </c>
      <c r="F241" s="18">
        <v>43</v>
      </c>
      <c r="G241" s="51">
        <v>40</v>
      </c>
      <c r="H241" s="51">
        <v>2.6</v>
      </c>
      <c r="I241" s="51">
        <v>0.4</v>
      </c>
      <c r="J241" s="51">
        <v>17.2</v>
      </c>
      <c r="K241" s="51">
        <v>85</v>
      </c>
      <c r="L241" s="34">
        <v>11</v>
      </c>
      <c r="M241" s="35" t="s">
        <v>42</v>
      </c>
    </row>
    <row r="242" spans="1:13" ht="9.75">
      <c r="A242" s="40" t="s">
        <v>43</v>
      </c>
      <c r="B242" s="38">
        <v>40</v>
      </c>
      <c r="C242" s="18">
        <v>3.2</v>
      </c>
      <c r="D242" s="18">
        <v>0.4</v>
      </c>
      <c r="E242" s="18">
        <v>20.4</v>
      </c>
      <c r="F242" s="18">
        <v>100</v>
      </c>
      <c r="G242" s="18">
        <v>40</v>
      </c>
      <c r="H242" s="18">
        <v>3.2</v>
      </c>
      <c r="I242" s="18">
        <v>0.4</v>
      </c>
      <c r="J242" s="18">
        <v>20.4</v>
      </c>
      <c r="K242" s="18">
        <v>100</v>
      </c>
      <c r="L242" s="16" t="s">
        <v>44</v>
      </c>
      <c r="M242" s="31" t="s">
        <v>45</v>
      </c>
    </row>
    <row r="243" spans="1:13" ht="9.75">
      <c r="A243" s="23" t="s">
        <v>25</v>
      </c>
      <c r="B243" s="4">
        <f aca="true" t="shared" si="37" ref="B243:K243">SUM(B236:B242)</f>
        <v>810</v>
      </c>
      <c r="C243" s="24">
        <f t="shared" si="37"/>
        <v>28.22</v>
      </c>
      <c r="D243" s="24">
        <f t="shared" si="37"/>
        <v>24.139999999999997</v>
      </c>
      <c r="E243" s="24">
        <f t="shared" si="37"/>
        <v>97.66</v>
      </c>
      <c r="F243" s="24">
        <f t="shared" si="37"/>
        <v>728.3199999999999</v>
      </c>
      <c r="G243" s="24">
        <f t="shared" si="37"/>
        <v>920</v>
      </c>
      <c r="H243" s="24">
        <f t="shared" si="37"/>
        <v>31.16</v>
      </c>
      <c r="I243" s="24">
        <f t="shared" si="37"/>
        <v>25.949999999999996</v>
      </c>
      <c r="J243" s="24">
        <f t="shared" si="37"/>
        <v>115.47</v>
      </c>
      <c r="K243" s="24">
        <f t="shared" si="37"/>
        <v>829.66</v>
      </c>
      <c r="L243" s="4"/>
      <c r="M243" s="14"/>
    </row>
    <row r="244" spans="1:13" ht="9.75">
      <c r="A244" s="157" t="s">
        <v>176</v>
      </c>
      <c r="B244" s="158"/>
      <c r="C244" s="158"/>
      <c r="D244" s="158"/>
      <c r="E244" s="158"/>
      <c r="F244" s="158"/>
      <c r="G244" s="158"/>
      <c r="H244" s="158"/>
      <c r="I244" s="158"/>
      <c r="J244" s="158"/>
      <c r="K244" s="158"/>
      <c r="L244" s="158"/>
      <c r="M244" s="159"/>
    </row>
    <row r="245" spans="1:13" s="85" customFormat="1" ht="9.75">
      <c r="A245" s="81" t="s">
        <v>177</v>
      </c>
      <c r="B245" s="82">
        <v>100</v>
      </c>
      <c r="C245" s="83">
        <v>9.77</v>
      </c>
      <c r="D245" s="83">
        <v>11.6</v>
      </c>
      <c r="E245" s="83">
        <v>29.23</v>
      </c>
      <c r="F245" s="83">
        <v>264.02</v>
      </c>
      <c r="G245" s="82">
        <v>100</v>
      </c>
      <c r="H245" s="83">
        <v>9.77</v>
      </c>
      <c r="I245" s="83">
        <v>11.6</v>
      </c>
      <c r="J245" s="83">
        <v>29.23</v>
      </c>
      <c r="K245" s="83">
        <v>264.02</v>
      </c>
      <c r="L245" s="84" t="s">
        <v>178</v>
      </c>
      <c r="M245" s="81" t="s">
        <v>179</v>
      </c>
    </row>
    <row r="246" spans="1:13" s="85" customFormat="1" ht="11.25" customHeight="1">
      <c r="A246" s="53" t="s">
        <v>180</v>
      </c>
      <c r="B246" s="86">
        <v>0</v>
      </c>
      <c r="C246" s="87">
        <v>0</v>
      </c>
      <c r="D246" s="87">
        <v>0</v>
      </c>
      <c r="E246" s="87">
        <v>0</v>
      </c>
      <c r="F246" s="87">
        <v>0</v>
      </c>
      <c r="G246" s="86">
        <v>100</v>
      </c>
      <c r="H246" s="87">
        <v>0.4</v>
      </c>
      <c r="I246" s="87">
        <v>0.4</v>
      </c>
      <c r="J246" s="87">
        <v>9.8</v>
      </c>
      <c r="K246" s="87">
        <v>47</v>
      </c>
      <c r="L246" s="84" t="s">
        <v>57</v>
      </c>
      <c r="M246" s="53" t="s">
        <v>58</v>
      </c>
    </row>
    <row r="247" spans="1:13" ht="9.75">
      <c r="A247" s="14" t="s">
        <v>112</v>
      </c>
      <c r="B247" s="11">
        <v>200</v>
      </c>
      <c r="C247" s="12">
        <v>0</v>
      </c>
      <c r="D247" s="12">
        <v>0</v>
      </c>
      <c r="E247" s="12">
        <v>19.97</v>
      </c>
      <c r="F247" s="12">
        <v>76</v>
      </c>
      <c r="G247" s="12">
        <v>200</v>
      </c>
      <c r="H247" s="12">
        <v>0</v>
      </c>
      <c r="I247" s="12">
        <v>0</v>
      </c>
      <c r="J247" s="12">
        <v>19.97</v>
      </c>
      <c r="K247" s="12">
        <v>76</v>
      </c>
      <c r="L247" s="11" t="s">
        <v>113</v>
      </c>
      <c r="M247" s="21" t="s">
        <v>114</v>
      </c>
    </row>
    <row r="248" spans="1:13" s="95" customFormat="1" ht="12" customHeight="1">
      <c r="A248" s="91" t="s">
        <v>25</v>
      </c>
      <c r="B248" s="92">
        <f aca="true" t="shared" si="38" ref="B248:K248">SUM(B245:B247)</f>
        <v>300</v>
      </c>
      <c r="C248" s="92">
        <f t="shared" si="38"/>
        <v>9.77</v>
      </c>
      <c r="D248" s="92">
        <f t="shared" si="38"/>
        <v>11.6</v>
      </c>
      <c r="E248" s="92">
        <f t="shared" si="38"/>
        <v>49.2</v>
      </c>
      <c r="F248" s="92">
        <f t="shared" si="38"/>
        <v>340.02</v>
      </c>
      <c r="G248" s="92">
        <f t="shared" si="38"/>
        <v>400</v>
      </c>
      <c r="H248" s="92">
        <f t="shared" si="38"/>
        <v>10.17</v>
      </c>
      <c r="I248" s="92">
        <f t="shared" si="38"/>
        <v>12</v>
      </c>
      <c r="J248" s="92">
        <f t="shared" si="38"/>
        <v>59</v>
      </c>
      <c r="K248" s="92">
        <f t="shared" si="38"/>
        <v>387.02</v>
      </c>
      <c r="L248" s="93"/>
      <c r="M248" s="94"/>
    </row>
    <row r="249" spans="1:13" ht="9.75">
      <c r="A249" s="23" t="s">
        <v>46</v>
      </c>
      <c r="B249" s="4">
        <f aca="true" t="shared" si="39" ref="B249:K249">SUM(B234,B243,B248)</f>
        <v>1632</v>
      </c>
      <c r="C249" s="4">
        <f t="shared" si="39"/>
        <v>59.22</v>
      </c>
      <c r="D249" s="4">
        <f t="shared" si="39"/>
        <v>52.05</v>
      </c>
      <c r="E249" s="4">
        <f t="shared" si="39"/>
        <v>216.23000000000002</v>
      </c>
      <c r="F249" s="4">
        <f t="shared" si="39"/>
        <v>1588.1589999999999</v>
      </c>
      <c r="G249" s="4">
        <f t="shared" si="39"/>
        <v>1872</v>
      </c>
      <c r="H249" s="4">
        <f t="shared" si="39"/>
        <v>63.17</v>
      </c>
      <c r="I249" s="4">
        <f t="shared" si="39"/>
        <v>55.21999999999999</v>
      </c>
      <c r="J249" s="4">
        <f t="shared" si="39"/>
        <v>247.93</v>
      </c>
      <c r="K249" s="4">
        <f t="shared" si="39"/>
        <v>1763.949</v>
      </c>
      <c r="L249" s="4"/>
      <c r="M249" s="14"/>
    </row>
    <row r="250" spans="1:13" ht="9.75">
      <c r="A250" s="149" t="s">
        <v>115</v>
      </c>
      <c r="B250" s="149"/>
      <c r="C250" s="149"/>
      <c r="D250" s="149"/>
      <c r="E250" s="149"/>
      <c r="F250" s="149"/>
      <c r="G250" s="149"/>
      <c r="H250" s="149"/>
      <c r="I250" s="149"/>
      <c r="J250" s="149"/>
      <c r="K250" s="149"/>
      <c r="L250" s="149"/>
      <c r="M250" s="149"/>
    </row>
    <row r="251" spans="1:13" ht="9.75">
      <c r="A251" s="147" t="s">
        <v>2</v>
      </c>
      <c r="B251" s="143" t="s">
        <v>3</v>
      </c>
      <c r="C251" s="144"/>
      <c r="D251" s="144"/>
      <c r="E251" s="144"/>
      <c r="F251" s="144"/>
      <c r="G251" s="151" t="s">
        <v>175</v>
      </c>
      <c r="H251" s="145"/>
      <c r="I251" s="145"/>
      <c r="J251" s="145"/>
      <c r="K251" s="146"/>
      <c r="L251" s="147" t="s">
        <v>4</v>
      </c>
      <c r="M251" s="147" t="s">
        <v>5</v>
      </c>
    </row>
    <row r="252" spans="1:13" ht="11.25" customHeight="1">
      <c r="A252" s="150"/>
      <c r="B252" s="3" t="s">
        <v>6</v>
      </c>
      <c r="C252" s="2" t="s">
        <v>7</v>
      </c>
      <c r="D252" s="2" t="s">
        <v>8</v>
      </c>
      <c r="E252" s="2" t="s">
        <v>9</v>
      </c>
      <c r="F252" s="2" t="s">
        <v>10</v>
      </c>
      <c r="G252" s="3" t="s">
        <v>6</v>
      </c>
      <c r="H252" s="2" t="s">
        <v>7</v>
      </c>
      <c r="I252" s="2" t="s">
        <v>8</v>
      </c>
      <c r="J252" s="2" t="s">
        <v>9</v>
      </c>
      <c r="K252" s="2" t="s">
        <v>10</v>
      </c>
      <c r="L252" s="150"/>
      <c r="M252" s="150"/>
    </row>
    <row r="253" spans="1:13" ht="9.75">
      <c r="A253" s="142" t="s">
        <v>11</v>
      </c>
      <c r="B253" s="142"/>
      <c r="C253" s="147"/>
      <c r="D253" s="147"/>
      <c r="E253" s="147"/>
      <c r="F253" s="147"/>
      <c r="G253" s="147"/>
      <c r="H253" s="147"/>
      <c r="I253" s="147"/>
      <c r="J253" s="147"/>
      <c r="K253" s="147"/>
      <c r="L253" s="142"/>
      <c r="M253" s="142"/>
    </row>
    <row r="254" spans="1:17" ht="12.75" customHeight="1">
      <c r="A254" s="14" t="s">
        <v>165</v>
      </c>
      <c r="B254" s="41">
        <v>150</v>
      </c>
      <c r="C254" s="18">
        <v>18.63</v>
      </c>
      <c r="D254" s="18">
        <v>9.53</v>
      </c>
      <c r="E254" s="18">
        <v>41.77</v>
      </c>
      <c r="F254" s="18">
        <v>331.5</v>
      </c>
      <c r="G254" s="79">
        <v>200</v>
      </c>
      <c r="H254" s="62">
        <v>24.19</v>
      </c>
      <c r="I254" s="62">
        <v>12.98</v>
      </c>
      <c r="J254" s="62">
        <v>59.15</v>
      </c>
      <c r="K254" s="62">
        <v>455.36</v>
      </c>
      <c r="L254" s="73" t="s">
        <v>166</v>
      </c>
      <c r="M254" s="14" t="s">
        <v>167</v>
      </c>
      <c r="Q254" s="124"/>
    </row>
    <row r="255" spans="1:13" ht="9.75">
      <c r="A255" s="17" t="s">
        <v>19</v>
      </c>
      <c r="B255" s="18">
        <v>30</v>
      </c>
      <c r="C255" s="18">
        <v>2.25</v>
      </c>
      <c r="D255" s="18">
        <v>0.9</v>
      </c>
      <c r="E255" s="18">
        <v>15.6</v>
      </c>
      <c r="F255" s="19">
        <v>79.5</v>
      </c>
      <c r="G255" s="125">
        <v>40</v>
      </c>
      <c r="H255" s="7">
        <v>3</v>
      </c>
      <c r="I255" s="7">
        <v>1.2</v>
      </c>
      <c r="J255" s="7">
        <v>20.8</v>
      </c>
      <c r="K255" s="7">
        <v>106</v>
      </c>
      <c r="L255" s="19" t="s">
        <v>20</v>
      </c>
      <c r="M255" s="20" t="s">
        <v>21</v>
      </c>
    </row>
    <row r="256" spans="1:13" ht="9.75">
      <c r="A256" s="14" t="s">
        <v>56</v>
      </c>
      <c r="B256" s="36">
        <v>100</v>
      </c>
      <c r="C256" s="13">
        <v>0.4</v>
      </c>
      <c r="D256" s="13">
        <v>0.4</v>
      </c>
      <c r="E256" s="13">
        <f>19.6/2</f>
        <v>9.8</v>
      </c>
      <c r="F256" s="13">
        <f>94/2</f>
        <v>47</v>
      </c>
      <c r="G256" s="8">
        <v>100</v>
      </c>
      <c r="H256" s="32">
        <v>0.4</v>
      </c>
      <c r="I256" s="32">
        <v>0.4</v>
      </c>
      <c r="J256" s="32">
        <f>19.6/2</f>
        <v>9.8</v>
      </c>
      <c r="K256" s="32">
        <f>94/2</f>
        <v>47</v>
      </c>
      <c r="L256" s="19" t="s">
        <v>57</v>
      </c>
      <c r="M256" s="14" t="s">
        <v>58</v>
      </c>
    </row>
    <row r="257" spans="1:13" ht="9.75">
      <c r="A257" s="44" t="s">
        <v>59</v>
      </c>
      <c r="B257" s="13">
        <v>222</v>
      </c>
      <c r="C257" s="11">
        <v>0.13</v>
      </c>
      <c r="D257" s="11">
        <v>0.02</v>
      </c>
      <c r="E257" s="11">
        <v>15.2</v>
      </c>
      <c r="F257" s="11">
        <v>62</v>
      </c>
      <c r="G257" s="12">
        <v>222</v>
      </c>
      <c r="H257" s="11">
        <v>0.13</v>
      </c>
      <c r="I257" s="11">
        <v>0.02</v>
      </c>
      <c r="J257" s="11">
        <v>15.2</v>
      </c>
      <c r="K257" s="11">
        <v>62</v>
      </c>
      <c r="L257" s="12" t="s">
        <v>60</v>
      </c>
      <c r="M257" s="45" t="s">
        <v>61</v>
      </c>
    </row>
    <row r="258" spans="1:13" ht="9.75">
      <c r="A258" s="23" t="s">
        <v>25</v>
      </c>
      <c r="B258" s="4">
        <f aca="true" t="shared" si="40" ref="B258:K258">SUM(B254:B257)</f>
        <v>502</v>
      </c>
      <c r="C258" s="24">
        <f t="shared" si="40"/>
        <v>21.409999999999997</v>
      </c>
      <c r="D258" s="24">
        <f t="shared" si="40"/>
        <v>10.85</v>
      </c>
      <c r="E258" s="24">
        <f t="shared" si="40"/>
        <v>82.37</v>
      </c>
      <c r="F258" s="24">
        <f t="shared" si="40"/>
        <v>520</v>
      </c>
      <c r="G258" s="24">
        <f t="shared" si="40"/>
        <v>562</v>
      </c>
      <c r="H258" s="24">
        <f t="shared" si="40"/>
        <v>27.72</v>
      </c>
      <c r="I258" s="24">
        <f t="shared" si="40"/>
        <v>14.6</v>
      </c>
      <c r="J258" s="24">
        <f t="shared" si="40"/>
        <v>104.95</v>
      </c>
      <c r="K258" s="24">
        <f t="shared" si="40"/>
        <v>670.36</v>
      </c>
      <c r="L258" s="4"/>
      <c r="M258" s="14"/>
    </row>
    <row r="259" spans="1:13" ht="9.75">
      <c r="A259" s="143" t="s">
        <v>26</v>
      </c>
      <c r="B259" s="144"/>
      <c r="C259" s="144"/>
      <c r="D259" s="144"/>
      <c r="E259" s="144"/>
      <c r="F259" s="144"/>
      <c r="G259" s="144"/>
      <c r="H259" s="144"/>
      <c r="I259" s="144"/>
      <c r="J259" s="144"/>
      <c r="K259" s="144"/>
      <c r="L259" s="144"/>
      <c r="M259" s="148"/>
    </row>
    <row r="260" spans="1:13" ht="12.75" customHeight="1">
      <c r="A260" s="14" t="s">
        <v>135</v>
      </c>
      <c r="B260" s="64">
        <v>200</v>
      </c>
      <c r="C260" s="7">
        <v>1.38</v>
      </c>
      <c r="D260" s="7">
        <v>5.2</v>
      </c>
      <c r="E260" s="7">
        <v>8.92</v>
      </c>
      <c r="F260" s="7">
        <v>88.2</v>
      </c>
      <c r="G260" s="112">
        <v>260</v>
      </c>
      <c r="H260" s="62">
        <v>1.74</v>
      </c>
      <c r="I260" s="62">
        <v>6.33</v>
      </c>
      <c r="J260" s="62">
        <v>11.16</v>
      </c>
      <c r="K260" s="62">
        <v>111.14</v>
      </c>
      <c r="L260" s="25" t="s">
        <v>201</v>
      </c>
      <c r="M260" s="65" t="s">
        <v>137</v>
      </c>
    </row>
    <row r="261" spans="1:13" ht="9.75">
      <c r="A261" s="22" t="s">
        <v>89</v>
      </c>
      <c r="B261" s="36">
        <v>90</v>
      </c>
      <c r="C261" s="57">
        <v>19.6</v>
      </c>
      <c r="D261" s="57">
        <v>7.38</v>
      </c>
      <c r="E261" s="57">
        <v>7.1</v>
      </c>
      <c r="F261" s="57">
        <v>170.6</v>
      </c>
      <c r="G261" s="41">
        <v>100</v>
      </c>
      <c r="H261" s="62">
        <v>21.77</v>
      </c>
      <c r="I261" s="62">
        <v>8.2</v>
      </c>
      <c r="J261" s="62">
        <v>7.88</v>
      </c>
      <c r="K261" s="62">
        <v>189.56</v>
      </c>
      <c r="L261" s="19" t="s">
        <v>90</v>
      </c>
      <c r="M261" s="26" t="s">
        <v>91</v>
      </c>
    </row>
    <row r="262" spans="1:13" ht="12" customHeight="1">
      <c r="A262" s="33" t="s">
        <v>52</v>
      </c>
      <c r="B262" s="6">
        <v>150</v>
      </c>
      <c r="C262" s="28">
        <v>8.6</v>
      </c>
      <c r="D262" s="28">
        <v>6.09</v>
      </c>
      <c r="E262" s="28">
        <v>38.64</v>
      </c>
      <c r="F262" s="28">
        <v>243.75</v>
      </c>
      <c r="G262" s="6">
        <v>180</v>
      </c>
      <c r="H262" s="62">
        <v>10.32</v>
      </c>
      <c r="I262" s="62">
        <v>7.31</v>
      </c>
      <c r="J262" s="62">
        <v>46.37</v>
      </c>
      <c r="K262" s="62">
        <v>292.5</v>
      </c>
      <c r="L262" s="48" t="s">
        <v>53</v>
      </c>
      <c r="M262" s="61" t="s">
        <v>54</v>
      </c>
    </row>
    <row r="263" spans="1:13" ht="33.75" customHeight="1">
      <c r="A263" s="29" t="s">
        <v>168</v>
      </c>
      <c r="B263" s="6">
        <v>60</v>
      </c>
      <c r="C263" s="7">
        <v>1.38</v>
      </c>
      <c r="D263" s="7">
        <v>0.06</v>
      </c>
      <c r="E263" s="7">
        <v>4.94</v>
      </c>
      <c r="F263" s="7">
        <v>26.6</v>
      </c>
      <c r="G263" s="104">
        <v>100</v>
      </c>
      <c r="H263" s="7">
        <v>2.3</v>
      </c>
      <c r="I263" s="7">
        <v>0.1</v>
      </c>
      <c r="J263" s="7">
        <v>8.23</v>
      </c>
      <c r="K263" s="7">
        <v>44.3</v>
      </c>
      <c r="L263" s="30">
        <v>304</v>
      </c>
      <c r="M263" s="21" t="s">
        <v>169</v>
      </c>
    </row>
    <row r="264" spans="1:13" ht="9.75">
      <c r="A264" s="74" t="s">
        <v>127</v>
      </c>
      <c r="B264" s="42">
        <v>200</v>
      </c>
      <c r="C264" s="42">
        <v>0.6</v>
      </c>
      <c r="D264" s="42">
        <v>0.4</v>
      </c>
      <c r="E264" s="42">
        <v>32.6</v>
      </c>
      <c r="F264" s="42">
        <v>136.4</v>
      </c>
      <c r="G264" s="42">
        <v>200</v>
      </c>
      <c r="H264" s="42">
        <v>0.6</v>
      </c>
      <c r="I264" s="42">
        <v>0.4</v>
      </c>
      <c r="J264" s="42">
        <v>32.6</v>
      </c>
      <c r="K264" s="42">
        <v>136.4</v>
      </c>
      <c r="L264" s="42" t="s">
        <v>128</v>
      </c>
      <c r="M264" s="75" t="s">
        <v>129</v>
      </c>
    </row>
    <row r="265" spans="1:13" ht="9.75">
      <c r="A265" s="33" t="s">
        <v>41</v>
      </c>
      <c r="B265" s="13">
        <v>20</v>
      </c>
      <c r="C265" s="18">
        <v>1.3</v>
      </c>
      <c r="D265" s="18">
        <v>0.2</v>
      </c>
      <c r="E265" s="18">
        <v>8.6</v>
      </c>
      <c r="F265" s="18">
        <v>43</v>
      </c>
      <c r="G265" s="51">
        <v>40</v>
      </c>
      <c r="H265" s="51">
        <v>2.6</v>
      </c>
      <c r="I265" s="51">
        <v>0.4</v>
      </c>
      <c r="J265" s="51">
        <v>17.2</v>
      </c>
      <c r="K265" s="51">
        <v>85</v>
      </c>
      <c r="L265" s="34">
        <v>11</v>
      </c>
      <c r="M265" s="35" t="s">
        <v>42</v>
      </c>
    </row>
    <row r="266" spans="1:13" ht="9.75">
      <c r="A266" s="40" t="s">
        <v>43</v>
      </c>
      <c r="B266" s="38">
        <v>40</v>
      </c>
      <c r="C266" s="18">
        <v>3.2</v>
      </c>
      <c r="D266" s="18">
        <v>0.4</v>
      </c>
      <c r="E266" s="18">
        <v>20.4</v>
      </c>
      <c r="F266" s="18">
        <v>100</v>
      </c>
      <c r="G266" s="18">
        <v>40</v>
      </c>
      <c r="H266" s="18">
        <v>3.2</v>
      </c>
      <c r="I266" s="18">
        <v>0.4</v>
      </c>
      <c r="J266" s="18">
        <v>20.4</v>
      </c>
      <c r="K266" s="18">
        <v>100</v>
      </c>
      <c r="L266" s="16" t="s">
        <v>44</v>
      </c>
      <c r="M266" s="31" t="s">
        <v>45</v>
      </c>
    </row>
    <row r="267" spans="1:13" ht="9.75">
      <c r="A267" s="23" t="s">
        <v>25</v>
      </c>
      <c r="B267" s="4">
        <f aca="true" t="shared" si="41" ref="B267:K267">SUM(B260:B266)</f>
        <v>760</v>
      </c>
      <c r="C267" s="24">
        <f t="shared" si="41"/>
        <v>36.06</v>
      </c>
      <c r="D267" s="24">
        <f t="shared" si="41"/>
        <v>19.729999999999997</v>
      </c>
      <c r="E267" s="24">
        <f t="shared" si="41"/>
        <v>121.19999999999999</v>
      </c>
      <c r="F267" s="24">
        <f t="shared" si="41"/>
        <v>808.55</v>
      </c>
      <c r="G267" s="24">
        <f t="shared" si="41"/>
        <v>920</v>
      </c>
      <c r="H267" s="24">
        <f t="shared" si="41"/>
        <v>42.53</v>
      </c>
      <c r="I267" s="24">
        <f t="shared" si="41"/>
        <v>23.139999999999997</v>
      </c>
      <c r="J267" s="24">
        <f t="shared" si="41"/>
        <v>143.84</v>
      </c>
      <c r="K267" s="24">
        <f t="shared" si="41"/>
        <v>958.9</v>
      </c>
      <c r="L267" s="4"/>
      <c r="M267" s="14"/>
    </row>
    <row r="268" spans="1:13" ht="9.75">
      <c r="A268" s="157" t="s">
        <v>176</v>
      </c>
      <c r="B268" s="158"/>
      <c r="C268" s="158"/>
      <c r="D268" s="158"/>
      <c r="E268" s="158"/>
      <c r="F268" s="158"/>
      <c r="G268" s="158"/>
      <c r="H268" s="158"/>
      <c r="I268" s="158"/>
      <c r="J268" s="158"/>
      <c r="K268" s="158"/>
      <c r="L268" s="158"/>
      <c r="M268" s="159"/>
    </row>
    <row r="269" spans="1:13" s="85" customFormat="1" ht="9.75">
      <c r="A269" s="118" t="s">
        <v>104</v>
      </c>
      <c r="B269" s="82">
        <v>80</v>
      </c>
      <c r="C269" s="83">
        <v>8.22</v>
      </c>
      <c r="D269" s="83">
        <v>10.3</v>
      </c>
      <c r="E269" s="120">
        <v>21.86</v>
      </c>
      <c r="F269" s="83">
        <v>212.8</v>
      </c>
      <c r="G269" s="82">
        <v>80</v>
      </c>
      <c r="H269" s="83">
        <v>8.22</v>
      </c>
      <c r="I269" s="83">
        <v>10.3</v>
      </c>
      <c r="J269" s="120">
        <v>21.86</v>
      </c>
      <c r="K269" s="83">
        <v>212.8</v>
      </c>
      <c r="L269" s="119" t="s">
        <v>105</v>
      </c>
      <c r="M269" s="81" t="s">
        <v>106</v>
      </c>
    </row>
    <row r="270" spans="1:13" s="85" customFormat="1" ht="11.25" customHeight="1">
      <c r="A270" s="53" t="s">
        <v>180</v>
      </c>
      <c r="B270" s="86">
        <v>0</v>
      </c>
      <c r="C270" s="87">
        <v>0</v>
      </c>
      <c r="D270" s="87">
        <v>0</v>
      </c>
      <c r="E270" s="87">
        <v>0</v>
      </c>
      <c r="F270" s="87">
        <v>0</v>
      </c>
      <c r="G270" s="86">
        <v>100</v>
      </c>
      <c r="H270" s="87">
        <v>0.4</v>
      </c>
      <c r="I270" s="87">
        <v>0.4</v>
      </c>
      <c r="J270" s="87">
        <v>9.8</v>
      </c>
      <c r="K270" s="87">
        <v>47</v>
      </c>
      <c r="L270" s="84" t="s">
        <v>57</v>
      </c>
      <c r="M270" s="53" t="s">
        <v>58</v>
      </c>
    </row>
    <row r="271" spans="1:13" s="85" customFormat="1" ht="10.5" customHeight="1">
      <c r="A271" s="98" t="s">
        <v>59</v>
      </c>
      <c r="B271" s="83">
        <v>222</v>
      </c>
      <c r="C271" s="106">
        <v>0.13</v>
      </c>
      <c r="D271" s="106">
        <v>0.02</v>
      </c>
      <c r="E271" s="107">
        <v>15.2</v>
      </c>
      <c r="F271" s="106">
        <v>62</v>
      </c>
      <c r="G271" s="83">
        <v>222</v>
      </c>
      <c r="H271" s="106">
        <v>0.13</v>
      </c>
      <c r="I271" s="106">
        <v>0.02</v>
      </c>
      <c r="J271" s="106">
        <v>15.2</v>
      </c>
      <c r="K271" s="106">
        <v>62</v>
      </c>
      <c r="L271" s="89" t="s">
        <v>60</v>
      </c>
      <c r="M271" s="108" t="s">
        <v>61</v>
      </c>
    </row>
    <row r="272" spans="1:13" s="95" customFormat="1" ht="12" customHeight="1">
      <c r="A272" s="91" t="s">
        <v>25</v>
      </c>
      <c r="B272" s="92">
        <f aca="true" t="shared" si="42" ref="B272:K272">SUM(B269:B271)</f>
        <v>302</v>
      </c>
      <c r="C272" s="92">
        <f t="shared" si="42"/>
        <v>8.350000000000001</v>
      </c>
      <c r="D272" s="92">
        <f t="shared" si="42"/>
        <v>10.32</v>
      </c>
      <c r="E272" s="92">
        <f t="shared" si="42"/>
        <v>37.06</v>
      </c>
      <c r="F272" s="92">
        <f t="shared" si="42"/>
        <v>274.8</v>
      </c>
      <c r="G272" s="92">
        <f t="shared" si="42"/>
        <v>402</v>
      </c>
      <c r="H272" s="92">
        <f t="shared" si="42"/>
        <v>8.750000000000002</v>
      </c>
      <c r="I272" s="92">
        <f t="shared" si="42"/>
        <v>10.72</v>
      </c>
      <c r="J272" s="92">
        <f t="shared" si="42"/>
        <v>46.86</v>
      </c>
      <c r="K272" s="92">
        <f t="shared" si="42"/>
        <v>321.8</v>
      </c>
      <c r="L272" s="93"/>
      <c r="M272" s="94"/>
    </row>
    <row r="273" spans="1:13" ht="9.75">
      <c r="A273" s="23" t="s">
        <v>46</v>
      </c>
      <c r="B273" s="4">
        <f aca="true" t="shared" si="43" ref="B273:K273">SUM(B258,B267,B272)</f>
        <v>1564</v>
      </c>
      <c r="C273" s="4">
        <f t="shared" si="43"/>
        <v>65.82</v>
      </c>
      <c r="D273" s="4">
        <f t="shared" si="43"/>
        <v>40.9</v>
      </c>
      <c r="E273" s="4">
        <f t="shared" si="43"/>
        <v>240.63</v>
      </c>
      <c r="F273" s="4">
        <f t="shared" si="43"/>
        <v>1603.35</v>
      </c>
      <c r="G273" s="4">
        <f t="shared" si="43"/>
        <v>1884</v>
      </c>
      <c r="H273" s="4">
        <f t="shared" si="43"/>
        <v>79</v>
      </c>
      <c r="I273" s="4">
        <f t="shared" si="43"/>
        <v>48.459999999999994</v>
      </c>
      <c r="J273" s="4">
        <f t="shared" si="43"/>
        <v>295.65000000000003</v>
      </c>
      <c r="K273" s="4">
        <f t="shared" si="43"/>
        <v>1951.06</v>
      </c>
      <c r="L273" s="4"/>
      <c r="M273" s="14"/>
    </row>
    <row r="274" spans="1:13" ht="9.75">
      <c r="A274" s="149" t="s">
        <v>130</v>
      </c>
      <c r="B274" s="149"/>
      <c r="C274" s="149"/>
      <c r="D274" s="149"/>
      <c r="E274" s="149"/>
      <c r="F274" s="149"/>
      <c r="G274" s="149"/>
      <c r="H274" s="149"/>
      <c r="I274" s="149"/>
      <c r="J274" s="149"/>
      <c r="K274" s="149"/>
      <c r="L274" s="149"/>
      <c r="M274" s="149"/>
    </row>
    <row r="275" spans="1:13" ht="9.75">
      <c r="A275" s="147" t="s">
        <v>2</v>
      </c>
      <c r="B275" s="143" t="s">
        <v>3</v>
      </c>
      <c r="C275" s="144"/>
      <c r="D275" s="144"/>
      <c r="E275" s="144"/>
      <c r="F275" s="144"/>
      <c r="G275" s="151" t="s">
        <v>175</v>
      </c>
      <c r="H275" s="145"/>
      <c r="I275" s="145"/>
      <c r="J275" s="145"/>
      <c r="K275" s="146"/>
      <c r="L275" s="147" t="s">
        <v>4</v>
      </c>
      <c r="M275" s="147" t="s">
        <v>5</v>
      </c>
    </row>
    <row r="276" spans="1:13" ht="14.25" customHeight="1">
      <c r="A276" s="150"/>
      <c r="B276" s="3" t="s">
        <v>6</v>
      </c>
      <c r="C276" s="2" t="s">
        <v>7</v>
      </c>
      <c r="D276" s="2" t="s">
        <v>8</v>
      </c>
      <c r="E276" s="2" t="s">
        <v>9</v>
      </c>
      <c r="F276" s="2" t="s">
        <v>10</v>
      </c>
      <c r="G276" s="3" t="s">
        <v>6</v>
      </c>
      <c r="H276" s="2" t="s">
        <v>7</v>
      </c>
      <c r="I276" s="2" t="s">
        <v>8</v>
      </c>
      <c r="J276" s="2" t="s">
        <v>9</v>
      </c>
      <c r="K276" s="2" t="s">
        <v>10</v>
      </c>
      <c r="L276" s="150"/>
      <c r="M276" s="150"/>
    </row>
    <row r="277" spans="1:13" ht="9.75">
      <c r="A277" s="142" t="s">
        <v>11</v>
      </c>
      <c r="B277" s="142"/>
      <c r="C277" s="142"/>
      <c r="D277" s="142"/>
      <c r="E277" s="142"/>
      <c r="F277" s="142"/>
      <c r="G277" s="142"/>
      <c r="H277" s="142"/>
      <c r="I277" s="142"/>
      <c r="J277" s="142"/>
      <c r="K277" s="142"/>
      <c r="L277" s="142"/>
      <c r="M277" s="142"/>
    </row>
    <row r="278" spans="1:13" ht="12.75" customHeight="1">
      <c r="A278" s="5" t="s">
        <v>12</v>
      </c>
      <c r="B278" s="6">
        <v>250</v>
      </c>
      <c r="C278" s="13">
        <v>10.34</v>
      </c>
      <c r="D278" s="13">
        <v>13.27</v>
      </c>
      <c r="E278" s="13">
        <v>53.18</v>
      </c>
      <c r="F278" s="13">
        <v>374.4</v>
      </c>
      <c r="G278" s="77">
        <v>300</v>
      </c>
      <c r="H278" s="7">
        <v>12.48</v>
      </c>
      <c r="I278" s="7">
        <v>14.55</v>
      </c>
      <c r="J278" s="7">
        <v>64.33</v>
      </c>
      <c r="K278" s="7">
        <v>438.7</v>
      </c>
      <c r="L278" s="8" t="s">
        <v>214</v>
      </c>
      <c r="M278" s="9" t="s">
        <v>14</v>
      </c>
    </row>
    <row r="279" spans="1:13" ht="9.75">
      <c r="A279" s="15" t="s">
        <v>134</v>
      </c>
      <c r="B279" s="16">
        <v>30</v>
      </c>
      <c r="C279" s="57">
        <f>7.1/2</f>
        <v>3.55</v>
      </c>
      <c r="D279" s="57">
        <f>2.6/2</f>
        <v>1.3</v>
      </c>
      <c r="E279" s="57">
        <f>41.8/2</f>
        <v>20.9</v>
      </c>
      <c r="F279" s="57">
        <f>219.1/2</f>
        <v>109.55</v>
      </c>
      <c r="G279" s="57">
        <v>30</v>
      </c>
      <c r="H279" s="57">
        <f>7.1/2</f>
        <v>3.55</v>
      </c>
      <c r="I279" s="57">
        <f>2.6/2</f>
        <v>1.3</v>
      </c>
      <c r="J279" s="57">
        <f>41.8/2</f>
        <v>20.9</v>
      </c>
      <c r="K279" s="57">
        <f>219.1/2</f>
        <v>109.55</v>
      </c>
      <c r="L279" s="57"/>
      <c r="M279" s="31"/>
    </row>
    <row r="280" spans="1:13" ht="9.75">
      <c r="A280" s="33" t="s">
        <v>43</v>
      </c>
      <c r="B280" s="36">
        <v>20</v>
      </c>
      <c r="C280" s="18">
        <v>1.6</v>
      </c>
      <c r="D280" s="18">
        <v>0.2</v>
      </c>
      <c r="E280" s="18">
        <v>10.2</v>
      </c>
      <c r="F280" s="18">
        <v>50</v>
      </c>
      <c r="G280" s="72">
        <v>20</v>
      </c>
      <c r="H280" s="18">
        <v>1.6</v>
      </c>
      <c r="I280" s="18">
        <v>0.2</v>
      </c>
      <c r="J280" s="18">
        <v>10.2</v>
      </c>
      <c r="K280" s="18">
        <v>50</v>
      </c>
      <c r="L280" s="19" t="s">
        <v>44</v>
      </c>
      <c r="M280" s="21" t="s">
        <v>45</v>
      </c>
    </row>
    <row r="281" spans="1:13" ht="9.75">
      <c r="A281" s="21" t="s">
        <v>22</v>
      </c>
      <c r="B281" s="12">
        <v>215</v>
      </c>
      <c r="C281" s="12">
        <v>0.07</v>
      </c>
      <c r="D281" s="12">
        <v>0.02</v>
      </c>
      <c r="E281" s="12">
        <v>15</v>
      </c>
      <c r="F281" s="12">
        <v>60</v>
      </c>
      <c r="G281" s="12">
        <v>215</v>
      </c>
      <c r="H281" s="12">
        <v>0.07</v>
      </c>
      <c r="I281" s="12">
        <v>0.02</v>
      </c>
      <c r="J281" s="12">
        <v>15</v>
      </c>
      <c r="K281" s="12">
        <v>60</v>
      </c>
      <c r="L281" s="12" t="s">
        <v>23</v>
      </c>
      <c r="M281" s="22" t="s">
        <v>24</v>
      </c>
    </row>
    <row r="282" spans="1:13" ht="9.75">
      <c r="A282" s="23" t="s">
        <v>25</v>
      </c>
      <c r="B282" s="4">
        <f aca="true" t="shared" si="44" ref="B282:K282">SUM(B278:B281)</f>
        <v>515</v>
      </c>
      <c r="C282" s="24">
        <f t="shared" si="44"/>
        <v>15.56</v>
      </c>
      <c r="D282" s="24">
        <f t="shared" si="44"/>
        <v>14.79</v>
      </c>
      <c r="E282" s="24">
        <f t="shared" si="44"/>
        <v>99.28</v>
      </c>
      <c r="F282" s="24">
        <f t="shared" si="44"/>
        <v>593.95</v>
      </c>
      <c r="G282" s="24">
        <f t="shared" si="44"/>
        <v>565</v>
      </c>
      <c r="H282" s="24">
        <f t="shared" si="44"/>
        <v>17.700000000000003</v>
      </c>
      <c r="I282" s="24">
        <f t="shared" si="44"/>
        <v>16.07</v>
      </c>
      <c r="J282" s="24">
        <f t="shared" si="44"/>
        <v>110.42999999999999</v>
      </c>
      <c r="K282" s="24">
        <f t="shared" si="44"/>
        <v>658.25</v>
      </c>
      <c r="L282" s="4"/>
      <c r="M282" s="14"/>
    </row>
    <row r="283" spans="1:13" ht="9.75">
      <c r="A283" s="143" t="s">
        <v>26</v>
      </c>
      <c r="B283" s="144"/>
      <c r="C283" s="145"/>
      <c r="D283" s="145"/>
      <c r="E283" s="145"/>
      <c r="F283" s="145"/>
      <c r="G283" s="145"/>
      <c r="H283" s="145"/>
      <c r="I283" s="145"/>
      <c r="J283" s="145"/>
      <c r="K283" s="145"/>
      <c r="L283" s="145"/>
      <c r="M283" s="146"/>
    </row>
    <row r="284" spans="1:13" ht="13.5" customHeight="1">
      <c r="A284" s="15" t="s">
        <v>107</v>
      </c>
      <c r="B284" s="60">
        <v>200</v>
      </c>
      <c r="C284" s="62">
        <v>3.6</v>
      </c>
      <c r="D284" s="62">
        <v>3.23</v>
      </c>
      <c r="E284" s="62">
        <v>13.31</v>
      </c>
      <c r="F284" s="62">
        <v>98.97</v>
      </c>
      <c r="G284" s="112">
        <v>260</v>
      </c>
      <c r="H284" s="62">
        <v>4.14</v>
      </c>
      <c r="I284" s="62">
        <v>3.93</v>
      </c>
      <c r="J284" s="62">
        <v>17.24</v>
      </c>
      <c r="K284" s="62">
        <v>124.62</v>
      </c>
      <c r="L284" s="56" t="s">
        <v>193</v>
      </c>
      <c r="M284" s="31" t="s">
        <v>109</v>
      </c>
    </row>
    <row r="285" spans="1:13" ht="9.75">
      <c r="A285" s="5" t="s">
        <v>172</v>
      </c>
      <c r="B285" s="6">
        <v>90</v>
      </c>
      <c r="C285" s="13">
        <v>14.9</v>
      </c>
      <c r="D285" s="13">
        <v>11.2</v>
      </c>
      <c r="E285" s="13">
        <v>13.1</v>
      </c>
      <c r="F285" s="13">
        <v>214.2</v>
      </c>
      <c r="G285" s="126">
        <v>100</v>
      </c>
      <c r="H285" s="7">
        <v>16.56</v>
      </c>
      <c r="I285" s="7">
        <v>12.45</v>
      </c>
      <c r="J285" s="7">
        <v>14.64</v>
      </c>
      <c r="K285" s="7">
        <v>238</v>
      </c>
      <c r="L285" s="19" t="s">
        <v>173</v>
      </c>
      <c r="M285" s="20" t="s">
        <v>174</v>
      </c>
    </row>
    <row r="286" spans="1:13" ht="9.75">
      <c r="A286" s="14" t="s">
        <v>68</v>
      </c>
      <c r="B286" s="11">
        <v>150</v>
      </c>
      <c r="C286" s="11">
        <v>5.52</v>
      </c>
      <c r="D286" s="11">
        <v>4.51</v>
      </c>
      <c r="E286" s="11">
        <v>26.45</v>
      </c>
      <c r="F286" s="11">
        <v>168.45</v>
      </c>
      <c r="G286" s="36">
        <v>180</v>
      </c>
      <c r="H286" s="7">
        <v>6.62</v>
      </c>
      <c r="I286" s="7">
        <v>5.42</v>
      </c>
      <c r="J286" s="7">
        <v>31.73</v>
      </c>
      <c r="K286" s="7">
        <v>202.14</v>
      </c>
      <c r="L286" s="19" t="s">
        <v>69</v>
      </c>
      <c r="M286" s="14" t="s">
        <v>70</v>
      </c>
    </row>
    <row r="287" spans="1:13" ht="9.75">
      <c r="A287" s="14" t="s">
        <v>141</v>
      </c>
      <c r="B287" s="12">
        <v>200</v>
      </c>
      <c r="C287" s="32">
        <v>0.33</v>
      </c>
      <c r="D287" s="32">
        <v>0</v>
      </c>
      <c r="E287" s="32">
        <v>22.78</v>
      </c>
      <c r="F287" s="32">
        <v>94.44</v>
      </c>
      <c r="G287" s="30">
        <v>200</v>
      </c>
      <c r="H287" s="32">
        <v>0.33</v>
      </c>
      <c r="I287" s="32">
        <v>0</v>
      </c>
      <c r="J287" s="32">
        <v>22.78</v>
      </c>
      <c r="K287" s="32">
        <v>94.44</v>
      </c>
      <c r="L287" s="19" t="s">
        <v>142</v>
      </c>
      <c r="M287" s="21" t="s">
        <v>143</v>
      </c>
    </row>
    <row r="288" spans="1:13" ht="9.75">
      <c r="A288" s="33" t="s">
        <v>41</v>
      </c>
      <c r="B288" s="6">
        <v>40</v>
      </c>
      <c r="C288" s="28">
        <v>2.6</v>
      </c>
      <c r="D288" s="28">
        <v>0.4</v>
      </c>
      <c r="E288" s="28">
        <v>17.2</v>
      </c>
      <c r="F288" s="28">
        <v>85</v>
      </c>
      <c r="G288" s="28">
        <v>40</v>
      </c>
      <c r="H288" s="28">
        <v>2.6</v>
      </c>
      <c r="I288" s="28">
        <v>0.4</v>
      </c>
      <c r="J288" s="28">
        <v>17.2</v>
      </c>
      <c r="K288" s="28">
        <v>85</v>
      </c>
      <c r="L288" s="13" t="s">
        <v>44</v>
      </c>
      <c r="M288" s="14" t="s">
        <v>42</v>
      </c>
    </row>
    <row r="289" spans="1:13" ht="9.75">
      <c r="A289" s="40" t="s">
        <v>43</v>
      </c>
      <c r="B289" s="38">
        <v>40</v>
      </c>
      <c r="C289" s="18">
        <v>3.2</v>
      </c>
      <c r="D289" s="18">
        <v>0.4</v>
      </c>
      <c r="E289" s="18">
        <v>20.4</v>
      </c>
      <c r="F289" s="18">
        <v>100</v>
      </c>
      <c r="G289" s="18">
        <v>40</v>
      </c>
      <c r="H289" s="18">
        <v>3.2</v>
      </c>
      <c r="I289" s="18">
        <v>0.4</v>
      </c>
      <c r="J289" s="18">
        <v>20.4</v>
      </c>
      <c r="K289" s="18">
        <v>100</v>
      </c>
      <c r="L289" s="16" t="s">
        <v>44</v>
      </c>
      <c r="M289" s="31" t="s">
        <v>45</v>
      </c>
    </row>
    <row r="290" spans="1:13" ht="9.75">
      <c r="A290" s="23" t="s">
        <v>25</v>
      </c>
      <c r="B290" s="4">
        <f aca="true" t="shared" si="45" ref="B290:K290">SUM(B284:B289)</f>
        <v>720</v>
      </c>
      <c r="C290" s="24">
        <f t="shared" si="45"/>
        <v>30.15</v>
      </c>
      <c r="D290" s="24">
        <f t="shared" si="45"/>
        <v>19.739999999999995</v>
      </c>
      <c r="E290" s="24">
        <f t="shared" si="45"/>
        <v>113.24000000000001</v>
      </c>
      <c r="F290" s="24">
        <f t="shared" si="45"/>
        <v>761.06</v>
      </c>
      <c r="G290" s="24">
        <f t="shared" si="45"/>
        <v>820</v>
      </c>
      <c r="H290" s="24">
        <f t="shared" si="45"/>
        <v>33.45</v>
      </c>
      <c r="I290" s="24">
        <f t="shared" si="45"/>
        <v>22.599999999999994</v>
      </c>
      <c r="J290" s="24">
        <f t="shared" si="45"/>
        <v>123.99000000000001</v>
      </c>
      <c r="K290" s="24">
        <f t="shared" si="45"/>
        <v>844.2</v>
      </c>
      <c r="L290" s="4"/>
      <c r="M290" s="14"/>
    </row>
    <row r="291" spans="1:13" ht="9.75">
      <c r="A291" s="157" t="s">
        <v>176</v>
      </c>
      <c r="B291" s="158"/>
      <c r="C291" s="158"/>
      <c r="D291" s="158"/>
      <c r="E291" s="158"/>
      <c r="F291" s="158"/>
      <c r="G291" s="158"/>
      <c r="H291" s="158"/>
      <c r="I291" s="158"/>
      <c r="J291" s="158"/>
      <c r="K291" s="158"/>
      <c r="L291" s="158"/>
      <c r="M291" s="159"/>
    </row>
    <row r="292" spans="1:13" s="85" customFormat="1" ht="9.75">
      <c r="A292" s="81" t="s">
        <v>182</v>
      </c>
      <c r="B292" s="82">
        <v>100</v>
      </c>
      <c r="C292" s="83">
        <v>12.78</v>
      </c>
      <c r="D292" s="83">
        <v>14.16</v>
      </c>
      <c r="E292" s="83">
        <v>37.66</v>
      </c>
      <c r="F292" s="83">
        <v>333</v>
      </c>
      <c r="G292" s="82">
        <v>100</v>
      </c>
      <c r="H292" s="83">
        <v>12.78</v>
      </c>
      <c r="I292" s="83">
        <v>14.16</v>
      </c>
      <c r="J292" s="83">
        <v>37.66</v>
      </c>
      <c r="K292" s="83">
        <v>333</v>
      </c>
      <c r="L292" s="84" t="s">
        <v>183</v>
      </c>
      <c r="M292" s="81" t="s">
        <v>184</v>
      </c>
    </row>
    <row r="293" spans="1:13" s="85" customFormat="1" ht="12" customHeight="1">
      <c r="A293" s="53" t="s">
        <v>180</v>
      </c>
      <c r="B293" s="82">
        <v>0</v>
      </c>
      <c r="C293" s="87">
        <v>0</v>
      </c>
      <c r="D293" s="87">
        <v>0</v>
      </c>
      <c r="E293" s="122">
        <v>0</v>
      </c>
      <c r="F293" s="87">
        <v>0</v>
      </c>
      <c r="G293" s="86">
        <v>100</v>
      </c>
      <c r="H293" s="87">
        <v>0.04</v>
      </c>
      <c r="I293" s="87">
        <v>0.04</v>
      </c>
      <c r="J293" s="87">
        <v>9.8</v>
      </c>
      <c r="K293" s="87">
        <v>47</v>
      </c>
      <c r="L293" s="84" t="s">
        <v>57</v>
      </c>
      <c r="M293" s="53" t="s">
        <v>58</v>
      </c>
    </row>
    <row r="294" spans="1:13" s="85" customFormat="1" ht="10.5" customHeight="1">
      <c r="A294" s="81" t="s">
        <v>22</v>
      </c>
      <c r="B294" s="88">
        <v>215</v>
      </c>
      <c r="C294" s="88">
        <v>0.07</v>
      </c>
      <c r="D294" s="88">
        <v>0.02</v>
      </c>
      <c r="E294" s="89">
        <v>15</v>
      </c>
      <c r="F294" s="88">
        <v>60</v>
      </c>
      <c r="G294" s="88">
        <v>215</v>
      </c>
      <c r="H294" s="88">
        <v>0.07</v>
      </c>
      <c r="I294" s="88">
        <v>0.02</v>
      </c>
      <c r="J294" s="88">
        <v>15</v>
      </c>
      <c r="K294" s="88">
        <v>60</v>
      </c>
      <c r="L294" s="89" t="s">
        <v>23</v>
      </c>
      <c r="M294" s="90" t="s">
        <v>24</v>
      </c>
    </row>
    <row r="295" spans="1:13" s="95" customFormat="1" ht="12" customHeight="1">
      <c r="A295" s="91" t="s">
        <v>25</v>
      </c>
      <c r="B295" s="92">
        <f aca="true" t="shared" si="46" ref="B295:K295">SUM(B292:B294)</f>
        <v>315</v>
      </c>
      <c r="C295" s="92">
        <f t="shared" si="46"/>
        <v>12.85</v>
      </c>
      <c r="D295" s="92">
        <f t="shared" si="46"/>
        <v>14.18</v>
      </c>
      <c r="E295" s="92">
        <f t="shared" si="46"/>
        <v>52.66</v>
      </c>
      <c r="F295" s="92">
        <f t="shared" si="46"/>
        <v>393</v>
      </c>
      <c r="G295" s="92">
        <f t="shared" si="46"/>
        <v>415</v>
      </c>
      <c r="H295" s="92">
        <f t="shared" si="46"/>
        <v>12.889999999999999</v>
      </c>
      <c r="I295" s="92">
        <f t="shared" si="46"/>
        <v>14.219999999999999</v>
      </c>
      <c r="J295" s="92">
        <f t="shared" si="46"/>
        <v>62.459999999999994</v>
      </c>
      <c r="K295" s="92">
        <f t="shared" si="46"/>
        <v>440</v>
      </c>
      <c r="L295" s="93"/>
      <c r="M295" s="94"/>
    </row>
    <row r="296" spans="1:13" ht="9.75">
      <c r="A296" s="23" t="s">
        <v>46</v>
      </c>
      <c r="B296" s="4">
        <f aca="true" t="shared" si="47" ref="B296:K296">SUM(B281,B290,B295)</f>
        <v>1250</v>
      </c>
      <c r="C296" s="4">
        <f t="shared" si="47"/>
        <v>43.07</v>
      </c>
      <c r="D296" s="4">
        <f t="shared" si="47"/>
        <v>33.94</v>
      </c>
      <c r="E296" s="4">
        <f t="shared" si="47"/>
        <v>180.9</v>
      </c>
      <c r="F296" s="4">
        <f t="shared" si="47"/>
        <v>1214.06</v>
      </c>
      <c r="G296" s="4">
        <f t="shared" si="47"/>
        <v>1450</v>
      </c>
      <c r="H296" s="4">
        <f t="shared" si="47"/>
        <v>46.410000000000004</v>
      </c>
      <c r="I296" s="4">
        <f t="shared" si="47"/>
        <v>36.83999999999999</v>
      </c>
      <c r="J296" s="4">
        <f t="shared" si="47"/>
        <v>201.45</v>
      </c>
      <c r="K296" s="4">
        <f t="shared" si="47"/>
        <v>1344.2</v>
      </c>
      <c r="L296" s="4"/>
      <c r="M296" s="14"/>
    </row>
  </sheetData>
  <sheetProtection/>
  <mergeCells count="110">
    <mergeCell ref="A1:M1"/>
    <mergeCell ref="A2:M2"/>
    <mergeCell ref="A3:A4"/>
    <mergeCell ref="B3:F3"/>
    <mergeCell ref="G3:K3"/>
    <mergeCell ref="L3:L4"/>
    <mergeCell ref="M3:M4"/>
    <mergeCell ref="A5:M5"/>
    <mergeCell ref="A12:M12"/>
    <mergeCell ref="A21:M21"/>
    <mergeCell ref="A27:M27"/>
    <mergeCell ref="A28:A29"/>
    <mergeCell ref="B28:F28"/>
    <mergeCell ref="G28:K28"/>
    <mergeCell ref="L28:L29"/>
    <mergeCell ref="M28:M29"/>
    <mergeCell ref="A30:M30"/>
    <mergeCell ref="A37:M37"/>
    <mergeCell ref="A46:M46"/>
    <mergeCell ref="A52:M52"/>
    <mergeCell ref="A53:A54"/>
    <mergeCell ref="B53:F53"/>
    <mergeCell ref="G53:K53"/>
    <mergeCell ref="L53:L54"/>
    <mergeCell ref="M53:M54"/>
    <mergeCell ref="A55:M55"/>
    <mergeCell ref="A63:M63"/>
    <mergeCell ref="A72:M72"/>
    <mergeCell ref="A78:M78"/>
    <mergeCell ref="A79:A80"/>
    <mergeCell ref="B79:F79"/>
    <mergeCell ref="G79:K79"/>
    <mergeCell ref="L79:L80"/>
    <mergeCell ref="M79:M80"/>
    <mergeCell ref="A81:M81"/>
    <mergeCell ref="A87:M87"/>
    <mergeCell ref="A96:M96"/>
    <mergeCell ref="A102:M102"/>
    <mergeCell ref="A103:A104"/>
    <mergeCell ref="B103:F103"/>
    <mergeCell ref="G103:K103"/>
    <mergeCell ref="L103:L104"/>
    <mergeCell ref="M103:M104"/>
    <mergeCell ref="A105:M105"/>
    <mergeCell ref="A112:M112"/>
    <mergeCell ref="A121:M121"/>
    <mergeCell ref="A127:M127"/>
    <mergeCell ref="A128:A129"/>
    <mergeCell ref="B128:F128"/>
    <mergeCell ref="G128:K128"/>
    <mergeCell ref="L128:L129"/>
    <mergeCell ref="M128:M129"/>
    <mergeCell ref="A130:M130"/>
    <mergeCell ref="A136:M136"/>
    <mergeCell ref="A144:M144"/>
    <mergeCell ref="A150:M150"/>
    <mergeCell ref="A151:M151"/>
    <mergeCell ref="A152:A153"/>
    <mergeCell ref="B152:F152"/>
    <mergeCell ref="G152:K152"/>
    <mergeCell ref="L152:L153"/>
    <mergeCell ref="M152:M153"/>
    <mergeCell ref="A154:M154"/>
    <mergeCell ref="A161:M161"/>
    <mergeCell ref="A170:M170"/>
    <mergeCell ref="A176:M176"/>
    <mergeCell ref="A177:A178"/>
    <mergeCell ref="B177:F177"/>
    <mergeCell ref="G177:K177"/>
    <mergeCell ref="L177:L178"/>
    <mergeCell ref="M177:M178"/>
    <mergeCell ref="A179:M179"/>
    <mergeCell ref="A186:M186"/>
    <mergeCell ref="A195:M195"/>
    <mergeCell ref="A201:M201"/>
    <mergeCell ref="A202:A203"/>
    <mergeCell ref="B202:F202"/>
    <mergeCell ref="G202:K202"/>
    <mergeCell ref="L202:L203"/>
    <mergeCell ref="M202:M203"/>
    <mergeCell ref="M251:M252"/>
    <mergeCell ref="A204:M204"/>
    <mergeCell ref="A211:M211"/>
    <mergeCell ref="A219:M219"/>
    <mergeCell ref="A225:M225"/>
    <mergeCell ref="A226:A227"/>
    <mergeCell ref="B226:F226"/>
    <mergeCell ref="G226:K226"/>
    <mergeCell ref="L226:L227"/>
    <mergeCell ref="M226:M227"/>
    <mergeCell ref="L275:L276"/>
    <mergeCell ref="M275:M276"/>
    <mergeCell ref="A228:M228"/>
    <mergeCell ref="A235:M235"/>
    <mergeCell ref="A244:M244"/>
    <mergeCell ref="A250:M250"/>
    <mergeCell ref="A251:A252"/>
    <mergeCell ref="B251:F251"/>
    <mergeCell ref="G251:K251"/>
    <mergeCell ref="L251:L252"/>
    <mergeCell ref="A277:M277"/>
    <mergeCell ref="A283:M283"/>
    <mergeCell ref="A291:M291"/>
    <mergeCell ref="A253:M253"/>
    <mergeCell ref="A259:M259"/>
    <mergeCell ref="A268:M268"/>
    <mergeCell ref="A274:M274"/>
    <mergeCell ref="A275:A276"/>
    <mergeCell ref="B275:F275"/>
    <mergeCell ref="G275:K27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1"/>
  <sheetViews>
    <sheetView zoomScalePageLayoutView="0" workbookViewId="0" topLeftCell="A1">
      <selection activeCell="A28" sqref="A28:H28"/>
    </sheetView>
  </sheetViews>
  <sheetFormatPr defaultColWidth="9.140625" defaultRowHeight="15"/>
  <cols>
    <col min="1" max="1" width="32.7109375" style="1" customWidth="1"/>
    <col min="2" max="2" width="7.7109375" style="1" customWidth="1"/>
    <col min="3" max="3" width="8.00390625" style="1" customWidth="1"/>
    <col min="4" max="4" width="8.140625" style="1" customWidth="1"/>
    <col min="5" max="5" width="9.57421875" style="1" customWidth="1"/>
    <col min="6" max="6" width="7.8515625" style="1" customWidth="1"/>
    <col min="7" max="7" width="8.421875" style="1" customWidth="1"/>
    <col min="8" max="8" width="17.28125" style="1" customWidth="1"/>
    <col min="9" max="16384" width="9.140625" style="1" customWidth="1"/>
  </cols>
  <sheetData>
    <row r="1" spans="1:8" ht="9.75">
      <c r="A1" s="157" t="s">
        <v>0</v>
      </c>
      <c r="B1" s="158"/>
      <c r="C1" s="158"/>
      <c r="D1" s="158"/>
      <c r="E1" s="158"/>
      <c r="F1" s="158"/>
      <c r="G1" s="158"/>
      <c r="H1" s="159"/>
    </row>
    <row r="2" spans="1:8" ht="9.75">
      <c r="A2" s="143" t="s">
        <v>1</v>
      </c>
      <c r="B2" s="144"/>
      <c r="C2" s="144"/>
      <c r="D2" s="144"/>
      <c r="E2" s="144"/>
      <c r="F2" s="144"/>
      <c r="G2" s="144"/>
      <c r="H2" s="148"/>
    </row>
    <row r="3" spans="1:8" ht="9.75">
      <c r="A3" s="147" t="s">
        <v>2</v>
      </c>
      <c r="B3" s="143" t="s">
        <v>3</v>
      </c>
      <c r="C3" s="144"/>
      <c r="D3" s="144"/>
      <c r="E3" s="144"/>
      <c r="F3" s="148"/>
      <c r="G3" s="147" t="s">
        <v>4</v>
      </c>
      <c r="H3" s="147" t="s">
        <v>5</v>
      </c>
    </row>
    <row r="4" spans="1:8" ht="15" customHeight="1">
      <c r="A4" s="150"/>
      <c r="B4" s="3" t="s">
        <v>6</v>
      </c>
      <c r="C4" s="2" t="s">
        <v>7</v>
      </c>
      <c r="D4" s="2" t="s">
        <v>8</v>
      </c>
      <c r="E4" s="2" t="s">
        <v>9</v>
      </c>
      <c r="F4" s="2" t="s">
        <v>10</v>
      </c>
      <c r="G4" s="150"/>
      <c r="H4" s="150"/>
    </row>
    <row r="5" spans="1:8" ht="9.75">
      <c r="A5" s="142" t="s">
        <v>11</v>
      </c>
      <c r="B5" s="142"/>
      <c r="C5" s="147"/>
      <c r="D5" s="147"/>
      <c r="E5" s="147"/>
      <c r="F5" s="147"/>
      <c r="G5" s="142"/>
      <c r="H5" s="142"/>
    </row>
    <row r="6" spans="1:8" ht="14.25" customHeight="1">
      <c r="A6" s="5" t="s">
        <v>12</v>
      </c>
      <c r="B6" s="6">
        <v>155</v>
      </c>
      <c r="C6" s="7">
        <v>6.44</v>
      </c>
      <c r="D6" s="7">
        <v>7.4</v>
      </c>
      <c r="E6" s="7">
        <v>33.26</v>
      </c>
      <c r="F6" s="7">
        <v>225.8</v>
      </c>
      <c r="G6" s="8" t="s">
        <v>13</v>
      </c>
      <c r="H6" s="9" t="s">
        <v>14</v>
      </c>
    </row>
    <row r="7" spans="1:8" ht="12.75" customHeight="1">
      <c r="A7" s="10" t="s">
        <v>15</v>
      </c>
      <c r="B7" s="11">
        <v>20</v>
      </c>
      <c r="C7" s="12">
        <v>4.64</v>
      </c>
      <c r="D7" s="12">
        <v>5.9</v>
      </c>
      <c r="E7" s="12">
        <v>0</v>
      </c>
      <c r="F7" s="12">
        <v>72</v>
      </c>
      <c r="G7" s="13" t="s">
        <v>16</v>
      </c>
      <c r="H7" s="14" t="s">
        <v>17</v>
      </c>
    </row>
    <row r="8" spans="1:8" ht="12.75" customHeight="1">
      <c r="A8" s="15" t="s">
        <v>18</v>
      </c>
      <c r="B8" s="16">
        <v>90</v>
      </c>
      <c r="C8" s="16">
        <v>0.45</v>
      </c>
      <c r="D8" s="16">
        <v>1.08</v>
      </c>
      <c r="E8" s="16">
        <v>12.6</v>
      </c>
      <c r="F8" s="16">
        <v>63</v>
      </c>
      <c r="G8" s="16"/>
      <c r="H8" s="15"/>
    </row>
    <row r="9" spans="1:8" ht="9.75">
      <c r="A9" s="17" t="s">
        <v>19</v>
      </c>
      <c r="B9" s="18">
        <v>30</v>
      </c>
      <c r="C9" s="18">
        <v>2.25</v>
      </c>
      <c r="D9" s="18">
        <v>0.9</v>
      </c>
      <c r="E9" s="18">
        <v>15.6</v>
      </c>
      <c r="F9" s="19">
        <v>79.5</v>
      </c>
      <c r="G9" s="19" t="s">
        <v>20</v>
      </c>
      <c r="H9" s="20" t="s">
        <v>21</v>
      </c>
    </row>
    <row r="10" spans="1:8" ht="12.75" customHeight="1">
      <c r="A10" s="21" t="s">
        <v>22</v>
      </c>
      <c r="B10" s="12">
        <v>215</v>
      </c>
      <c r="C10" s="12">
        <v>0.07</v>
      </c>
      <c r="D10" s="12">
        <v>0.02</v>
      </c>
      <c r="E10" s="12">
        <v>15</v>
      </c>
      <c r="F10" s="12">
        <v>60</v>
      </c>
      <c r="G10" s="12" t="s">
        <v>23</v>
      </c>
      <c r="H10" s="22" t="s">
        <v>24</v>
      </c>
    </row>
    <row r="11" spans="1:8" ht="18" customHeight="1">
      <c r="A11" s="23" t="s">
        <v>25</v>
      </c>
      <c r="B11" s="4">
        <f>SUM(B6:B10)</f>
        <v>510</v>
      </c>
      <c r="C11" s="24">
        <f>SUM(C6:C10)</f>
        <v>13.85</v>
      </c>
      <c r="D11" s="24">
        <f>SUM(D6:D10)</f>
        <v>15.3</v>
      </c>
      <c r="E11" s="24">
        <f>SUM(E6:E10)</f>
        <v>76.46000000000001</v>
      </c>
      <c r="F11" s="24">
        <f>SUM(F6:F10)</f>
        <v>500.3</v>
      </c>
      <c r="G11" s="4"/>
      <c r="H11" s="14"/>
    </row>
    <row r="12" spans="1:8" ht="9.75">
      <c r="A12" s="143" t="s">
        <v>215</v>
      </c>
      <c r="B12" s="145"/>
      <c r="C12" s="145"/>
      <c r="D12" s="145"/>
      <c r="E12" s="145"/>
      <c r="F12" s="145"/>
      <c r="G12" s="144"/>
      <c r="H12" s="148"/>
    </row>
    <row r="13" spans="1:8" ht="13.5" customHeight="1">
      <c r="A13" s="14" t="s">
        <v>27</v>
      </c>
      <c r="B13" s="11">
        <v>200</v>
      </c>
      <c r="C13" s="13">
        <v>1.62</v>
      </c>
      <c r="D13" s="13">
        <v>2.19</v>
      </c>
      <c r="E13" s="13">
        <v>12.81</v>
      </c>
      <c r="F13" s="13">
        <v>77.13</v>
      </c>
      <c r="G13" s="13" t="s">
        <v>28</v>
      </c>
      <c r="H13" s="21" t="s">
        <v>29</v>
      </c>
    </row>
    <row r="14" spans="1:8" ht="9.75">
      <c r="A14" s="44" t="s">
        <v>59</v>
      </c>
      <c r="B14" s="13">
        <v>222</v>
      </c>
      <c r="C14" s="11">
        <v>0.13</v>
      </c>
      <c r="D14" s="11">
        <v>0.02</v>
      </c>
      <c r="E14" s="11">
        <v>15.2</v>
      </c>
      <c r="F14" s="11">
        <v>62</v>
      </c>
      <c r="G14" s="12" t="s">
        <v>60</v>
      </c>
      <c r="H14" s="45" t="s">
        <v>61</v>
      </c>
    </row>
    <row r="15" spans="1:8" ht="9.75">
      <c r="A15" s="33" t="s">
        <v>43</v>
      </c>
      <c r="B15" s="36">
        <v>40</v>
      </c>
      <c r="C15" s="13">
        <v>3.2</v>
      </c>
      <c r="D15" s="13">
        <v>0.4</v>
      </c>
      <c r="E15" s="13">
        <v>20.4</v>
      </c>
      <c r="F15" s="13">
        <v>100</v>
      </c>
      <c r="G15" s="11" t="s">
        <v>44</v>
      </c>
      <c r="H15" s="21" t="s">
        <v>45</v>
      </c>
    </row>
    <row r="16" spans="1:8" ht="9.75">
      <c r="A16" s="23" t="s">
        <v>25</v>
      </c>
      <c r="B16" s="4">
        <f>SUM(B13:B15)</f>
        <v>462</v>
      </c>
      <c r="C16" s="37">
        <f>SUM(C13:C15)</f>
        <v>4.95</v>
      </c>
      <c r="D16" s="37">
        <f>SUM(D13:D15)</f>
        <v>2.61</v>
      </c>
      <c r="E16" s="37">
        <f>SUM(E13:E15)</f>
        <v>48.41</v>
      </c>
      <c r="F16" s="37">
        <f>SUM(F13:F15)</f>
        <v>239.13</v>
      </c>
      <c r="G16" s="4"/>
      <c r="H16" s="14"/>
    </row>
    <row r="17" spans="1:8" ht="9.75">
      <c r="A17" s="23" t="s">
        <v>46</v>
      </c>
      <c r="B17" s="4">
        <f>SUM(B11,B16)</f>
        <v>972</v>
      </c>
      <c r="C17" s="4">
        <f>SUM(C11,C16)</f>
        <v>18.8</v>
      </c>
      <c r="D17" s="4">
        <f>SUM(D11,D16)</f>
        <v>17.91</v>
      </c>
      <c r="E17" s="4">
        <f>SUM(E11,E16)</f>
        <v>124.87</v>
      </c>
      <c r="F17" s="4">
        <f>SUM(F11,F16)</f>
        <v>739.4300000000001</v>
      </c>
      <c r="G17" s="4"/>
      <c r="H17" s="14"/>
    </row>
    <row r="18" spans="1:8" ht="9.75">
      <c r="A18" s="151" t="s">
        <v>47</v>
      </c>
      <c r="B18" s="144"/>
      <c r="C18" s="144"/>
      <c r="D18" s="144"/>
      <c r="E18" s="144"/>
      <c r="F18" s="144"/>
      <c r="G18" s="145"/>
      <c r="H18" s="146"/>
    </row>
    <row r="19" spans="1:8" ht="9.75">
      <c r="A19" s="147" t="s">
        <v>2</v>
      </c>
      <c r="B19" s="143" t="s">
        <v>3</v>
      </c>
      <c r="C19" s="144"/>
      <c r="D19" s="144"/>
      <c r="E19" s="144"/>
      <c r="F19" s="144"/>
      <c r="G19" s="147" t="s">
        <v>4</v>
      </c>
      <c r="H19" s="147" t="s">
        <v>5</v>
      </c>
    </row>
    <row r="20" spans="1:13" ht="12.75" customHeight="1">
      <c r="A20" s="150"/>
      <c r="B20" s="3" t="s">
        <v>6</v>
      </c>
      <c r="C20" s="2" t="s">
        <v>7</v>
      </c>
      <c r="D20" s="2" t="s">
        <v>8</v>
      </c>
      <c r="E20" s="2" t="s">
        <v>9</v>
      </c>
      <c r="F20" s="2" t="s">
        <v>10</v>
      </c>
      <c r="G20" s="150"/>
      <c r="H20" s="150"/>
      <c r="M20" s="1" t="s">
        <v>48</v>
      </c>
    </row>
    <row r="21" spans="1:8" ht="9.75">
      <c r="A21" s="142" t="s">
        <v>11</v>
      </c>
      <c r="B21" s="142"/>
      <c r="C21" s="142"/>
      <c r="D21" s="142"/>
      <c r="E21" s="142"/>
      <c r="F21" s="142"/>
      <c r="G21" s="142"/>
      <c r="H21" s="142"/>
    </row>
    <row r="22" spans="1:8" ht="9.75">
      <c r="A22" s="15" t="s">
        <v>49</v>
      </c>
      <c r="B22" s="38">
        <v>90</v>
      </c>
      <c r="C22" s="18">
        <v>14.68</v>
      </c>
      <c r="D22" s="18">
        <v>8.58</v>
      </c>
      <c r="E22" s="18">
        <v>11.03</v>
      </c>
      <c r="F22" s="18">
        <v>180.7</v>
      </c>
      <c r="G22" s="39" t="s">
        <v>50</v>
      </c>
      <c r="H22" s="31" t="s">
        <v>51</v>
      </c>
    </row>
    <row r="23" spans="1:8" ht="9.75">
      <c r="A23" s="40" t="s">
        <v>52</v>
      </c>
      <c r="B23" s="41">
        <v>100</v>
      </c>
      <c r="C23" s="18">
        <v>5.7</v>
      </c>
      <c r="D23" s="18">
        <f>6.09/1.5</f>
        <v>4.06</v>
      </c>
      <c r="E23" s="18">
        <f>38.64/1.5</f>
        <v>25.76</v>
      </c>
      <c r="F23" s="18">
        <f>243.75/1.5</f>
        <v>162.5</v>
      </c>
      <c r="G23" s="42" t="s">
        <v>53</v>
      </c>
      <c r="H23" s="43" t="s">
        <v>54</v>
      </c>
    </row>
    <row r="24" spans="1:8" ht="9.75">
      <c r="A24" s="33" t="s">
        <v>55</v>
      </c>
      <c r="B24" s="36">
        <v>20</v>
      </c>
      <c r="C24" s="13">
        <f>3.2/2</f>
        <v>1.6</v>
      </c>
      <c r="D24" s="13">
        <f>0.4/2</f>
        <v>0.2</v>
      </c>
      <c r="E24" s="13">
        <f>20.4/2</f>
        <v>10.2</v>
      </c>
      <c r="F24" s="13">
        <v>50</v>
      </c>
      <c r="G24" s="11" t="s">
        <v>44</v>
      </c>
      <c r="H24" s="21" t="s">
        <v>45</v>
      </c>
    </row>
    <row r="25" spans="1:8" ht="9.75">
      <c r="A25" s="14" t="s">
        <v>56</v>
      </c>
      <c r="B25" s="36">
        <v>100</v>
      </c>
      <c r="C25" s="13">
        <v>0.4</v>
      </c>
      <c r="D25" s="13">
        <v>0.4</v>
      </c>
      <c r="E25" s="13">
        <f>19.6/2</f>
        <v>9.8</v>
      </c>
      <c r="F25" s="13">
        <f>94/2</f>
        <v>47</v>
      </c>
      <c r="G25" s="19" t="s">
        <v>57</v>
      </c>
      <c r="H25" s="14" t="s">
        <v>58</v>
      </c>
    </row>
    <row r="26" spans="1:8" ht="9.75">
      <c r="A26" s="44" t="s">
        <v>59</v>
      </c>
      <c r="B26" s="13">
        <v>222</v>
      </c>
      <c r="C26" s="11">
        <v>0.13</v>
      </c>
      <c r="D26" s="11">
        <v>0.02</v>
      </c>
      <c r="E26" s="11">
        <v>15.2</v>
      </c>
      <c r="F26" s="11">
        <v>62</v>
      </c>
      <c r="G26" s="12" t="s">
        <v>60</v>
      </c>
      <c r="H26" s="45" t="s">
        <v>61</v>
      </c>
    </row>
    <row r="27" spans="1:8" ht="9.75">
      <c r="A27" s="23" t="s">
        <v>25</v>
      </c>
      <c r="B27" s="4">
        <f>SUM(B22:B26)</f>
        <v>532</v>
      </c>
      <c r="C27" s="24">
        <f>SUM(C22:C26)</f>
        <v>22.509999999999998</v>
      </c>
      <c r="D27" s="24">
        <f>SUM(D22:D26)</f>
        <v>13.26</v>
      </c>
      <c r="E27" s="24">
        <f>SUM(E22:E26)</f>
        <v>71.99</v>
      </c>
      <c r="F27" s="24">
        <f>SUM(F22:F26)</f>
        <v>502.2</v>
      </c>
      <c r="G27" s="4"/>
      <c r="H27" s="14"/>
    </row>
    <row r="28" spans="1:8" ht="9.75">
      <c r="A28" s="143" t="s">
        <v>215</v>
      </c>
      <c r="B28" s="145"/>
      <c r="C28" s="145"/>
      <c r="D28" s="145"/>
      <c r="E28" s="145"/>
      <c r="F28" s="145"/>
      <c r="G28" s="144"/>
      <c r="H28" s="148"/>
    </row>
    <row r="29" spans="1:8" ht="12" customHeight="1">
      <c r="A29" s="14" t="s">
        <v>62</v>
      </c>
      <c r="B29" s="36">
        <v>200</v>
      </c>
      <c r="C29" s="7">
        <v>1.53</v>
      </c>
      <c r="D29" s="7">
        <v>5.1</v>
      </c>
      <c r="E29" s="7">
        <v>8</v>
      </c>
      <c r="F29" s="7">
        <v>83.9</v>
      </c>
      <c r="G29" s="8" t="s">
        <v>63</v>
      </c>
      <c r="H29" s="21" t="s">
        <v>64</v>
      </c>
    </row>
    <row r="30" spans="1:8" ht="12.75" customHeight="1">
      <c r="A30" s="21" t="s">
        <v>22</v>
      </c>
      <c r="B30" s="12">
        <v>215</v>
      </c>
      <c r="C30" s="12">
        <v>0.07</v>
      </c>
      <c r="D30" s="12">
        <v>0.02</v>
      </c>
      <c r="E30" s="12">
        <v>15</v>
      </c>
      <c r="F30" s="12">
        <v>60</v>
      </c>
      <c r="G30" s="12" t="s">
        <v>23</v>
      </c>
      <c r="H30" s="22" t="s">
        <v>24</v>
      </c>
    </row>
    <row r="31" spans="1:8" s="54" customFormat="1" ht="9.75">
      <c r="A31" s="49" t="s">
        <v>41</v>
      </c>
      <c r="B31" s="50">
        <v>40</v>
      </c>
      <c r="C31" s="51">
        <v>2.6</v>
      </c>
      <c r="D31" s="51">
        <v>0.4</v>
      </c>
      <c r="E31" s="51">
        <v>17.2</v>
      </c>
      <c r="F31" s="51">
        <v>85</v>
      </c>
      <c r="G31" s="52" t="s">
        <v>44</v>
      </c>
      <c r="H31" s="53" t="s">
        <v>42</v>
      </c>
    </row>
    <row r="32" spans="1:8" ht="9.75">
      <c r="A32" s="23" t="s">
        <v>25</v>
      </c>
      <c r="B32" s="4">
        <f>SUM(B29:B31)</f>
        <v>455</v>
      </c>
      <c r="C32" s="24">
        <f>SUM(C29:C31)</f>
        <v>4.2</v>
      </c>
      <c r="D32" s="24">
        <f>SUM(D29:D31)</f>
        <v>5.52</v>
      </c>
      <c r="E32" s="24">
        <f>SUM(E29:E31)</f>
        <v>40.2</v>
      </c>
      <c r="F32" s="24">
        <f>SUM(F29:F31)</f>
        <v>228.9</v>
      </c>
      <c r="G32" s="4"/>
      <c r="H32" s="14"/>
    </row>
    <row r="33" spans="1:8" ht="9.75">
      <c r="A33" s="23" t="s">
        <v>46</v>
      </c>
      <c r="B33" s="4">
        <f>SUM(B27,B32)</f>
        <v>987</v>
      </c>
      <c r="C33" s="4">
        <f>SUM(C27,C32)</f>
        <v>26.709999999999997</v>
      </c>
      <c r="D33" s="4">
        <f>SUM(D27,D32)</f>
        <v>18.78</v>
      </c>
      <c r="E33" s="4">
        <f>SUM(E27,E32)</f>
        <v>112.19</v>
      </c>
      <c r="F33" s="4">
        <f>SUM(F27,F32)</f>
        <v>731.1</v>
      </c>
      <c r="G33" s="4"/>
      <c r="H33" s="14"/>
    </row>
    <row r="34" spans="1:8" ht="9.75">
      <c r="A34" s="143" t="s">
        <v>73</v>
      </c>
      <c r="B34" s="144"/>
      <c r="C34" s="144"/>
      <c r="D34" s="144"/>
      <c r="E34" s="144"/>
      <c r="F34" s="144"/>
      <c r="G34" s="144"/>
      <c r="H34" s="148"/>
    </row>
    <row r="35" spans="1:8" ht="9.75">
      <c r="A35" s="147" t="s">
        <v>2</v>
      </c>
      <c r="B35" s="143" t="s">
        <v>3</v>
      </c>
      <c r="C35" s="144"/>
      <c r="D35" s="144"/>
      <c r="E35" s="144"/>
      <c r="F35" s="144"/>
      <c r="G35" s="147" t="s">
        <v>4</v>
      </c>
      <c r="H35" s="147" t="s">
        <v>5</v>
      </c>
    </row>
    <row r="36" spans="1:8" ht="15.75" customHeight="1">
      <c r="A36" s="150"/>
      <c r="B36" s="3" t="s">
        <v>6</v>
      </c>
      <c r="C36" s="2" t="s">
        <v>7</v>
      </c>
      <c r="D36" s="2" t="s">
        <v>8</v>
      </c>
      <c r="E36" s="2" t="s">
        <v>9</v>
      </c>
      <c r="F36" s="2" t="s">
        <v>10</v>
      </c>
      <c r="G36" s="150"/>
      <c r="H36" s="150"/>
    </row>
    <row r="37" spans="1:8" ht="9.75">
      <c r="A37" s="142" t="s">
        <v>11</v>
      </c>
      <c r="B37" s="142"/>
      <c r="C37" s="147"/>
      <c r="D37" s="147"/>
      <c r="E37" s="147"/>
      <c r="F37" s="147"/>
      <c r="G37" s="142"/>
      <c r="H37" s="142"/>
    </row>
    <row r="38" spans="1:8" ht="9.75">
      <c r="A38" s="31" t="s">
        <v>74</v>
      </c>
      <c r="B38" s="38">
        <v>70</v>
      </c>
      <c r="C38" s="7">
        <v>9.52</v>
      </c>
      <c r="D38" s="7">
        <v>5.81</v>
      </c>
      <c r="E38" s="7">
        <v>10.47</v>
      </c>
      <c r="F38" s="7">
        <v>134.8</v>
      </c>
      <c r="G38" s="39" t="s">
        <v>75</v>
      </c>
      <c r="H38" s="26" t="s">
        <v>76</v>
      </c>
    </row>
    <row r="39" spans="1:8" ht="9.75">
      <c r="A39" s="33" t="s">
        <v>77</v>
      </c>
      <c r="B39" s="6">
        <v>150</v>
      </c>
      <c r="C39" s="32">
        <v>2.86</v>
      </c>
      <c r="D39" s="32">
        <v>4.32</v>
      </c>
      <c r="E39" s="32">
        <v>23.02</v>
      </c>
      <c r="F39" s="32">
        <v>142.4</v>
      </c>
      <c r="G39" s="13" t="s">
        <v>78</v>
      </c>
      <c r="H39" s="21" t="s">
        <v>79</v>
      </c>
    </row>
    <row r="40" spans="1:8" ht="9.75">
      <c r="A40" s="44" t="s">
        <v>80</v>
      </c>
      <c r="B40" s="11">
        <v>10</v>
      </c>
      <c r="C40" s="11">
        <v>0.08</v>
      </c>
      <c r="D40" s="11">
        <f>3.6*2</f>
        <v>7.2</v>
      </c>
      <c r="E40" s="11">
        <f>0.06*2</f>
        <v>0.12</v>
      </c>
      <c r="F40" s="11">
        <v>66</v>
      </c>
      <c r="G40" s="11" t="s">
        <v>81</v>
      </c>
      <c r="H40" s="14" t="s">
        <v>82</v>
      </c>
    </row>
    <row r="41" spans="1:8" ht="20.25">
      <c r="A41" s="29" t="s">
        <v>83</v>
      </c>
      <c r="B41" s="6">
        <v>20</v>
      </c>
      <c r="C41" s="18">
        <v>0.14</v>
      </c>
      <c r="D41" s="18">
        <v>0.02</v>
      </c>
      <c r="E41" s="18">
        <v>0.38</v>
      </c>
      <c r="F41" s="18">
        <v>2.4</v>
      </c>
      <c r="G41" s="30" t="s">
        <v>84</v>
      </c>
      <c r="H41" s="31" t="s">
        <v>85</v>
      </c>
    </row>
    <row r="42" spans="1:8" ht="9.75">
      <c r="A42" s="33" t="s">
        <v>55</v>
      </c>
      <c r="B42" s="36">
        <v>40</v>
      </c>
      <c r="C42" s="13">
        <v>3.2</v>
      </c>
      <c r="D42" s="13">
        <v>0.4</v>
      </c>
      <c r="E42" s="13">
        <v>20.4</v>
      </c>
      <c r="F42" s="13">
        <v>100</v>
      </c>
      <c r="G42" s="11" t="s">
        <v>44</v>
      </c>
      <c r="H42" s="21" t="s">
        <v>45</v>
      </c>
    </row>
    <row r="43" spans="1:8" ht="9.75">
      <c r="A43" s="21" t="s">
        <v>22</v>
      </c>
      <c r="B43" s="12">
        <v>215</v>
      </c>
      <c r="C43" s="12">
        <v>0.07</v>
      </c>
      <c r="D43" s="12">
        <v>0.02</v>
      </c>
      <c r="E43" s="12">
        <v>15</v>
      </c>
      <c r="F43" s="12">
        <v>60</v>
      </c>
      <c r="G43" s="12" t="s">
        <v>23</v>
      </c>
      <c r="H43" s="22" t="s">
        <v>24</v>
      </c>
    </row>
    <row r="44" spans="1:8" ht="9.75">
      <c r="A44" s="23" t="s">
        <v>25</v>
      </c>
      <c r="B44" s="4">
        <f>SUM(B38:B43)</f>
        <v>505</v>
      </c>
      <c r="C44" s="24">
        <f>SUM(C38:C43)</f>
        <v>15.870000000000001</v>
      </c>
      <c r="D44" s="24">
        <f>SUM(D38:D43)</f>
        <v>17.769999999999996</v>
      </c>
      <c r="E44" s="24">
        <f>SUM(E38:E43)</f>
        <v>69.39</v>
      </c>
      <c r="F44" s="24">
        <f>SUM(F38:F43)</f>
        <v>505.6</v>
      </c>
      <c r="G44" s="4"/>
      <c r="H44" s="14"/>
    </row>
    <row r="45" spans="1:8" ht="9.75">
      <c r="A45" s="143" t="s">
        <v>215</v>
      </c>
      <c r="B45" s="145"/>
      <c r="C45" s="145"/>
      <c r="D45" s="145"/>
      <c r="E45" s="145"/>
      <c r="F45" s="145"/>
      <c r="G45" s="144"/>
      <c r="H45" s="148"/>
    </row>
    <row r="46" spans="1:8" ht="9.75">
      <c r="A46" s="15" t="s">
        <v>86</v>
      </c>
      <c r="B46" s="55">
        <v>200</v>
      </c>
      <c r="C46" s="7">
        <v>6.41</v>
      </c>
      <c r="D46" s="7">
        <v>5.58</v>
      </c>
      <c r="E46" s="7">
        <v>10.32</v>
      </c>
      <c r="F46" s="7">
        <v>121.22</v>
      </c>
      <c r="G46" s="56" t="s">
        <v>87</v>
      </c>
      <c r="H46" s="31" t="s">
        <v>88</v>
      </c>
    </row>
    <row r="47" spans="1:8" ht="9.75">
      <c r="A47" s="44" t="s">
        <v>59</v>
      </c>
      <c r="B47" s="13">
        <v>222</v>
      </c>
      <c r="C47" s="11">
        <v>0.13</v>
      </c>
      <c r="D47" s="11">
        <v>0.02</v>
      </c>
      <c r="E47" s="11">
        <v>15.2</v>
      </c>
      <c r="F47" s="11">
        <v>62</v>
      </c>
      <c r="G47" s="12" t="s">
        <v>60</v>
      </c>
      <c r="H47" s="45" t="s">
        <v>61</v>
      </c>
    </row>
    <row r="48" spans="1:8" s="54" customFormat="1" ht="9.75">
      <c r="A48" s="49" t="s">
        <v>41</v>
      </c>
      <c r="B48" s="50">
        <v>40</v>
      </c>
      <c r="C48" s="51">
        <v>2.6</v>
      </c>
      <c r="D48" s="51">
        <v>0.4</v>
      </c>
      <c r="E48" s="51">
        <v>17.2</v>
      </c>
      <c r="F48" s="51">
        <v>85</v>
      </c>
      <c r="G48" s="52" t="s">
        <v>44</v>
      </c>
      <c r="H48" s="53" t="s">
        <v>42</v>
      </c>
    </row>
    <row r="49" spans="1:8" ht="9.75">
      <c r="A49" s="23" t="s">
        <v>25</v>
      </c>
      <c r="B49" s="4">
        <f>SUM(B46:B48)</f>
        <v>462</v>
      </c>
      <c r="C49" s="24">
        <f>SUM(C46:C48)</f>
        <v>9.14</v>
      </c>
      <c r="D49" s="24">
        <f>SUM(D46:D48)</f>
        <v>6</v>
      </c>
      <c r="E49" s="24">
        <f>SUM(E46:E48)</f>
        <v>42.72</v>
      </c>
      <c r="F49" s="24">
        <f>SUM(F46:F48)</f>
        <v>268.22</v>
      </c>
      <c r="G49" s="4"/>
      <c r="H49" s="14"/>
    </row>
    <row r="50" spans="1:8" ht="9.75">
      <c r="A50" s="23" t="s">
        <v>46</v>
      </c>
      <c r="B50" s="4">
        <f>SUM(B44,B49)</f>
        <v>967</v>
      </c>
      <c r="C50" s="4">
        <f>SUM(C44,C49)</f>
        <v>25.01</v>
      </c>
      <c r="D50" s="4">
        <f>SUM(D44,D49)</f>
        <v>23.769999999999996</v>
      </c>
      <c r="E50" s="4">
        <f>SUM(E44,E49)</f>
        <v>112.11</v>
      </c>
      <c r="F50" s="4">
        <f>SUM(F44,F49)</f>
        <v>773.82</v>
      </c>
      <c r="G50" s="4"/>
      <c r="H50" s="14"/>
    </row>
    <row r="51" spans="1:8" ht="9.75">
      <c r="A51" s="151" t="s">
        <v>100</v>
      </c>
      <c r="B51" s="144"/>
      <c r="C51" s="144"/>
      <c r="D51" s="144"/>
      <c r="E51" s="144"/>
      <c r="F51" s="144"/>
      <c r="G51" s="145"/>
      <c r="H51" s="146"/>
    </row>
    <row r="52" spans="1:8" ht="9.75">
      <c r="A52" s="147" t="s">
        <v>2</v>
      </c>
      <c r="B52" s="143" t="s">
        <v>3</v>
      </c>
      <c r="C52" s="144"/>
      <c r="D52" s="144"/>
      <c r="E52" s="144"/>
      <c r="F52" s="144"/>
      <c r="G52" s="147" t="s">
        <v>4</v>
      </c>
      <c r="H52" s="147" t="s">
        <v>5</v>
      </c>
    </row>
    <row r="53" spans="1:8" ht="16.5" customHeight="1">
      <c r="A53" s="150"/>
      <c r="B53" s="3" t="s">
        <v>6</v>
      </c>
      <c r="C53" s="2" t="s">
        <v>7</v>
      </c>
      <c r="D53" s="2" t="s">
        <v>8</v>
      </c>
      <c r="E53" s="2" t="s">
        <v>9</v>
      </c>
      <c r="F53" s="2" t="s">
        <v>10</v>
      </c>
      <c r="G53" s="150"/>
      <c r="H53" s="150"/>
    </row>
    <row r="54" spans="1:8" ht="9.75">
      <c r="A54" s="142" t="s">
        <v>11</v>
      </c>
      <c r="B54" s="142"/>
      <c r="C54" s="147"/>
      <c r="D54" s="147"/>
      <c r="E54" s="147"/>
      <c r="F54" s="147"/>
      <c r="G54" s="142"/>
      <c r="H54" s="142"/>
    </row>
    <row r="55" spans="1:8" ht="9.75">
      <c r="A55" s="14" t="s">
        <v>101</v>
      </c>
      <c r="B55" s="6">
        <v>220</v>
      </c>
      <c r="C55" s="28">
        <v>14.88</v>
      </c>
      <c r="D55" s="28">
        <v>17.51</v>
      </c>
      <c r="E55" s="28">
        <v>37.52</v>
      </c>
      <c r="F55" s="28">
        <v>367.84</v>
      </c>
      <c r="G55" s="59" t="s">
        <v>102</v>
      </c>
      <c r="H55" s="10" t="s">
        <v>103</v>
      </c>
    </row>
    <row r="56" spans="1:8" ht="9.75">
      <c r="A56" s="44" t="s">
        <v>104</v>
      </c>
      <c r="B56" s="36">
        <v>80</v>
      </c>
      <c r="C56" s="13">
        <v>8.22</v>
      </c>
      <c r="D56" s="13">
        <v>10.3</v>
      </c>
      <c r="E56" s="13">
        <v>21.86</v>
      </c>
      <c r="F56" s="13">
        <v>212.8</v>
      </c>
      <c r="G56" s="11" t="s">
        <v>105</v>
      </c>
      <c r="H56" s="21" t="s">
        <v>106</v>
      </c>
    </row>
    <row r="57" spans="1:8" ht="9.75">
      <c r="A57" s="21" t="s">
        <v>22</v>
      </c>
      <c r="B57" s="12">
        <v>215</v>
      </c>
      <c r="C57" s="12">
        <v>0.07</v>
      </c>
      <c r="D57" s="12">
        <v>0.02</v>
      </c>
      <c r="E57" s="12">
        <v>15</v>
      </c>
      <c r="F57" s="12">
        <v>60</v>
      </c>
      <c r="G57" s="12" t="s">
        <v>23</v>
      </c>
      <c r="H57" s="22" t="s">
        <v>24</v>
      </c>
    </row>
    <row r="58" spans="1:8" ht="9.75">
      <c r="A58" s="14" t="s">
        <v>56</v>
      </c>
      <c r="B58" s="36">
        <v>100</v>
      </c>
      <c r="C58" s="13">
        <v>0.4</v>
      </c>
      <c r="D58" s="13">
        <v>0.4</v>
      </c>
      <c r="E58" s="13">
        <f>19.6/2</f>
        <v>9.8</v>
      </c>
      <c r="F58" s="13">
        <f>94/2</f>
        <v>47</v>
      </c>
      <c r="G58" s="19" t="s">
        <v>57</v>
      </c>
      <c r="H58" s="14" t="s">
        <v>58</v>
      </c>
    </row>
    <row r="59" spans="1:8" ht="9.75">
      <c r="A59" s="23" t="s">
        <v>25</v>
      </c>
      <c r="B59" s="4">
        <f>SUM(B55:B58)</f>
        <v>615</v>
      </c>
      <c r="C59" s="4">
        <f>SUM(C55:C58)</f>
        <v>23.57</v>
      </c>
      <c r="D59" s="4">
        <f>SUM(D55:D58)</f>
        <v>28.23</v>
      </c>
      <c r="E59" s="4">
        <f>SUM(E55:E58)</f>
        <v>84.17999999999999</v>
      </c>
      <c r="F59" s="4">
        <f>SUM(F55:F58)</f>
        <v>687.64</v>
      </c>
      <c r="G59" s="4"/>
      <c r="H59" s="14"/>
    </row>
    <row r="60" spans="1:8" ht="9.75">
      <c r="A60" s="143" t="s">
        <v>215</v>
      </c>
      <c r="B60" s="145"/>
      <c r="C60" s="145"/>
      <c r="D60" s="145"/>
      <c r="E60" s="145"/>
      <c r="F60" s="145"/>
      <c r="G60" s="144"/>
      <c r="H60" s="148"/>
    </row>
    <row r="61" spans="1:8" ht="13.5" customHeight="1">
      <c r="A61" s="15" t="s">
        <v>107</v>
      </c>
      <c r="B61" s="60">
        <v>200</v>
      </c>
      <c r="C61" s="7">
        <v>3.6</v>
      </c>
      <c r="D61" s="7">
        <v>3.23</v>
      </c>
      <c r="E61" s="7">
        <v>13.31</v>
      </c>
      <c r="F61" s="7">
        <v>98.97</v>
      </c>
      <c r="G61" s="56" t="s">
        <v>108</v>
      </c>
      <c r="H61" s="31" t="s">
        <v>109</v>
      </c>
    </row>
    <row r="62" spans="1:8" ht="9.75">
      <c r="A62" s="14" t="s">
        <v>112</v>
      </c>
      <c r="B62" s="11">
        <v>200</v>
      </c>
      <c r="C62" s="12">
        <v>0</v>
      </c>
      <c r="D62" s="12">
        <v>0</v>
      </c>
      <c r="E62" s="12">
        <v>19.97</v>
      </c>
      <c r="F62" s="12">
        <v>76</v>
      </c>
      <c r="G62" s="11" t="s">
        <v>113</v>
      </c>
      <c r="H62" s="21" t="s">
        <v>114</v>
      </c>
    </row>
    <row r="63" spans="1:8" s="54" customFormat="1" ht="9.75">
      <c r="A63" s="49" t="s">
        <v>41</v>
      </c>
      <c r="B63" s="50">
        <v>40</v>
      </c>
      <c r="C63" s="51">
        <v>2.6</v>
      </c>
      <c r="D63" s="51">
        <v>0.4</v>
      </c>
      <c r="E63" s="51">
        <v>17.2</v>
      </c>
      <c r="F63" s="51">
        <v>85</v>
      </c>
      <c r="G63" s="52" t="s">
        <v>44</v>
      </c>
      <c r="H63" s="53" t="s">
        <v>42</v>
      </c>
    </row>
    <row r="64" spans="1:8" ht="9.75">
      <c r="A64" s="23" t="s">
        <v>25</v>
      </c>
      <c r="B64" s="4">
        <f>SUM(B61:B63)</f>
        <v>440</v>
      </c>
      <c r="C64" s="24">
        <f>SUM(C61:C63)</f>
        <v>6.2</v>
      </c>
      <c r="D64" s="24">
        <f>SUM(D61:D63)</f>
        <v>3.63</v>
      </c>
      <c r="E64" s="24">
        <f>SUM(E61:E63)</f>
        <v>50.480000000000004</v>
      </c>
      <c r="F64" s="24">
        <f>SUM(F61:F63)</f>
        <v>259.97</v>
      </c>
      <c r="G64" s="4"/>
      <c r="H64" s="14"/>
    </row>
    <row r="65" spans="1:8" ht="9.75">
      <c r="A65" s="23" t="s">
        <v>46</v>
      </c>
      <c r="B65" s="4">
        <f>SUM(B59,B64)</f>
        <v>1055</v>
      </c>
      <c r="C65" s="4">
        <f>SUM(C59,C64)</f>
        <v>29.77</v>
      </c>
      <c r="D65" s="4">
        <f>SUM(D59,D64)</f>
        <v>31.86</v>
      </c>
      <c r="E65" s="4">
        <f>SUM(E59,E64)</f>
        <v>134.66</v>
      </c>
      <c r="F65" s="4">
        <f>SUM(F59,F64)</f>
        <v>947.61</v>
      </c>
      <c r="G65" s="4"/>
      <c r="H65" s="14"/>
    </row>
    <row r="66" spans="1:8" ht="9.75">
      <c r="A66" s="149" t="s">
        <v>115</v>
      </c>
      <c r="B66" s="149"/>
      <c r="C66" s="149"/>
      <c r="D66" s="149"/>
      <c r="E66" s="149"/>
      <c r="F66" s="149"/>
      <c r="G66" s="149"/>
      <c r="H66" s="149"/>
    </row>
    <row r="67" spans="1:8" ht="9.75">
      <c r="A67" s="147" t="s">
        <v>2</v>
      </c>
      <c r="B67" s="143" t="s">
        <v>3</v>
      </c>
      <c r="C67" s="144"/>
      <c r="D67" s="144"/>
      <c r="E67" s="144"/>
      <c r="F67" s="144"/>
      <c r="G67" s="147" t="s">
        <v>4</v>
      </c>
      <c r="H67" s="147" t="s">
        <v>5</v>
      </c>
    </row>
    <row r="68" spans="1:8" ht="14.25" customHeight="1">
      <c r="A68" s="150"/>
      <c r="B68" s="3" t="s">
        <v>6</v>
      </c>
      <c r="C68" s="2" t="s">
        <v>7</v>
      </c>
      <c r="D68" s="2" t="s">
        <v>8</v>
      </c>
      <c r="E68" s="2" t="s">
        <v>9</v>
      </c>
      <c r="F68" s="2" t="s">
        <v>10</v>
      </c>
      <c r="G68" s="150"/>
      <c r="H68" s="150"/>
    </row>
    <row r="69" spans="1:8" ht="9.75">
      <c r="A69" s="142" t="s">
        <v>11</v>
      </c>
      <c r="B69" s="142"/>
      <c r="C69" s="142"/>
      <c r="D69" s="142"/>
      <c r="E69" s="142"/>
      <c r="F69" s="142"/>
      <c r="G69" s="142"/>
      <c r="H69" s="142"/>
    </row>
    <row r="70" spans="1:8" ht="12" customHeight="1">
      <c r="A70" s="21" t="s">
        <v>116</v>
      </c>
      <c r="B70" s="11">
        <v>90</v>
      </c>
      <c r="C70" s="13">
        <v>11.1</v>
      </c>
      <c r="D70" s="13">
        <v>14.26</v>
      </c>
      <c r="E70" s="13">
        <v>10.2</v>
      </c>
      <c r="F70" s="13">
        <v>215.87</v>
      </c>
      <c r="G70" s="19" t="s">
        <v>117</v>
      </c>
      <c r="H70" s="14" t="s">
        <v>118</v>
      </c>
    </row>
    <row r="71" spans="1:8" ht="20.25">
      <c r="A71" s="14" t="s">
        <v>92</v>
      </c>
      <c r="B71" s="36">
        <v>150</v>
      </c>
      <c r="C71" s="32">
        <v>3.65</v>
      </c>
      <c r="D71" s="32">
        <v>5.37</v>
      </c>
      <c r="E71" s="32">
        <v>36.68</v>
      </c>
      <c r="F71" s="32">
        <v>209.7</v>
      </c>
      <c r="G71" s="12" t="s">
        <v>93</v>
      </c>
      <c r="H71" s="22" t="s">
        <v>94</v>
      </c>
    </row>
    <row r="72" spans="1:8" ht="20.25">
      <c r="A72" s="29" t="s">
        <v>119</v>
      </c>
      <c r="B72" s="13">
        <v>20</v>
      </c>
      <c r="C72" s="32">
        <v>0.22</v>
      </c>
      <c r="D72" s="32">
        <v>0.04</v>
      </c>
      <c r="E72" s="32">
        <v>0.76</v>
      </c>
      <c r="F72" s="32">
        <v>4.4</v>
      </c>
      <c r="G72" s="32" t="s">
        <v>120</v>
      </c>
      <c r="H72" s="21" t="s">
        <v>121</v>
      </c>
    </row>
    <row r="73" spans="1:8" ht="9.75">
      <c r="A73" s="33" t="s">
        <v>55</v>
      </c>
      <c r="B73" s="36">
        <v>20</v>
      </c>
      <c r="C73" s="13">
        <f>3.2/2</f>
        <v>1.6</v>
      </c>
      <c r="D73" s="13">
        <f>0.4/2</f>
        <v>0.2</v>
      </c>
      <c r="E73" s="13">
        <f>20.4/2</f>
        <v>10.2</v>
      </c>
      <c r="F73" s="13">
        <v>50</v>
      </c>
      <c r="G73" s="11" t="s">
        <v>44</v>
      </c>
      <c r="H73" s="21" t="s">
        <v>45</v>
      </c>
    </row>
    <row r="74" spans="1:8" ht="9.75">
      <c r="A74" s="44" t="s">
        <v>59</v>
      </c>
      <c r="B74" s="13">
        <v>222</v>
      </c>
      <c r="C74" s="11">
        <v>0.13</v>
      </c>
      <c r="D74" s="11">
        <v>0.02</v>
      </c>
      <c r="E74" s="11">
        <v>15.2</v>
      </c>
      <c r="F74" s="11">
        <v>62</v>
      </c>
      <c r="G74" s="12" t="s">
        <v>60</v>
      </c>
      <c r="H74" s="45" t="s">
        <v>61</v>
      </c>
    </row>
    <row r="75" spans="1:8" ht="9.75">
      <c r="A75" s="23" t="s">
        <v>25</v>
      </c>
      <c r="B75" s="4">
        <f>SUM(B70:B74)</f>
        <v>502</v>
      </c>
      <c r="C75" s="24">
        <f>SUM(C70:C74)</f>
        <v>16.7</v>
      </c>
      <c r="D75" s="24">
        <f>SUM(D70:D74)</f>
        <v>19.889999999999997</v>
      </c>
      <c r="E75" s="24">
        <f>SUM(E70:E74)</f>
        <v>73.03999999999999</v>
      </c>
      <c r="F75" s="24">
        <f>SUM(F70:F74)</f>
        <v>541.97</v>
      </c>
      <c r="G75" s="4"/>
      <c r="H75" s="14"/>
    </row>
    <row r="76" spans="1:8" ht="9.75">
      <c r="A76" s="143" t="s">
        <v>215</v>
      </c>
      <c r="B76" s="145"/>
      <c r="C76" s="145"/>
      <c r="D76" s="145"/>
      <c r="E76" s="145"/>
      <c r="F76" s="145"/>
      <c r="G76" s="144"/>
      <c r="H76" s="148"/>
    </row>
    <row r="77" spans="1:8" ht="13.5" customHeight="1">
      <c r="A77" s="14" t="s">
        <v>27</v>
      </c>
      <c r="B77" s="36">
        <v>200</v>
      </c>
      <c r="C77" s="62">
        <v>1.62</v>
      </c>
      <c r="D77" s="62">
        <v>2.19</v>
      </c>
      <c r="E77" s="62">
        <v>12.81</v>
      </c>
      <c r="F77" s="62">
        <v>77.13</v>
      </c>
      <c r="G77" s="25" t="s">
        <v>28</v>
      </c>
      <c r="H77" s="21" t="s">
        <v>29</v>
      </c>
    </row>
    <row r="78" spans="1:8" ht="9.75">
      <c r="A78" s="44" t="s">
        <v>127</v>
      </c>
      <c r="B78" s="12">
        <v>200</v>
      </c>
      <c r="C78" s="11">
        <v>0.6</v>
      </c>
      <c r="D78" s="11">
        <v>0.4</v>
      </c>
      <c r="E78" s="11">
        <v>32.6</v>
      </c>
      <c r="F78" s="11">
        <v>136.4</v>
      </c>
      <c r="G78" s="12" t="s">
        <v>128</v>
      </c>
      <c r="H78" s="63" t="s">
        <v>129</v>
      </c>
    </row>
    <row r="79" spans="1:8" ht="9.75">
      <c r="A79" s="33" t="s">
        <v>43</v>
      </c>
      <c r="B79" s="36">
        <v>40</v>
      </c>
      <c r="C79" s="13">
        <v>3.2</v>
      </c>
      <c r="D79" s="13">
        <v>0.4</v>
      </c>
      <c r="E79" s="13">
        <v>20.4</v>
      </c>
      <c r="F79" s="13">
        <v>100</v>
      </c>
      <c r="G79" s="11" t="s">
        <v>44</v>
      </c>
      <c r="H79" s="21" t="s">
        <v>45</v>
      </c>
    </row>
    <row r="80" spans="1:8" ht="9.75">
      <c r="A80" s="23" t="s">
        <v>25</v>
      </c>
      <c r="B80" s="4">
        <f>SUM(B77:B79)</f>
        <v>440</v>
      </c>
      <c r="C80" s="24">
        <f>SUM(C77:C79)</f>
        <v>5.42</v>
      </c>
      <c r="D80" s="24">
        <f>SUM(D77:D79)</f>
        <v>2.9899999999999998</v>
      </c>
      <c r="E80" s="24">
        <f>SUM(E77:E79)</f>
        <v>65.81</v>
      </c>
      <c r="F80" s="24">
        <f>SUM(F77:F79)</f>
        <v>313.53</v>
      </c>
      <c r="G80" s="4"/>
      <c r="H80" s="14"/>
    </row>
    <row r="81" spans="1:8" ht="9.75">
      <c r="A81" s="23" t="s">
        <v>46</v>
      </c>
      <c r="B81" s="4">
        <f>SUM(B75,B80)</f>
        <v>942</v>
      </c>
      <c r="C81" s="4">
        <f>SUM(C75,C80)</f>
        <v>22.119999999999997</v>
      </c>
      <c r="D81" s="4">
        <f>SUM(D75,D80)</f>
        <v>22.879999999999995</v>
      </c>
      <c r="E81" s="4">
        <f>SUM(E75,E80)</f>
        <v>138.85</v>
      </c>
      <c r="F81" s="4">
        <f>SUM(F75,F80)</f>
        <v>855.5</v>
      </c>
      <c r="G81" s="4"/>
      <c r="H81" s="14"/>
    </row>
    <row r="82" spans="1:8" ht="9.75">
      <c r="A82" s="153" t="s">
        <v>130</v>
      </c>
      <c r="B82" s="154"/>
      <c r="C82" s="154"/>
      <c r="D82" s="154"/>
      <c r="E82" s="154"/>
      <c r="F82" s="154"/>
      <c r="G82" s="155"/>
      <c r="H82" s="156"/>
    </row>
    <row r="83" spans="1:8" ht="9.75">
      <c r="A83" s="147" t="s">
        <v>2</v>
      </c>
      <c r="B83" s="143" t="s">
        <v>3</v>
      </c>
      <c r="C83" s="144"/>
      <c r="D83" s="144"/>
      <c r="E83" s="144"/>
      <c r="F83" s="144"/>
      <c r="G83" s="147" t="s">
        <v>4</v>
      </c>
      <c r="H83" s="147" t="s">
        <v>5</v>
      </c>
    </row>
    <row r="84" spans="1:8" ht="15.75" customHeight="1">
      <c r="A84" s="150"/>
      <c r="B84" s="3" t="s">
        <v>6</v>
      </c>
      <c r="C84" s="2" t="s">
        <v>7</v>
      </c>
      <c r="D84" s="2" t="s">
        <v>8</v>
      </c>
      <c r="E84" s="2" t="s">
        <v>9</v>
      </c>
      <c r="F84" s="2" t="s">
        <v>10</v>
      </c>
      <c r="G84" s="150"/>
      <c r="H84" s="150"/>
    </row>
    <row r="85" spans="1:8" ht="9.75">
      <c r="A85" s="142" t="s">
        <v>11</v>
      </c>
      <c r="B85" s="142"/>
      <c r="C85" s="142"/>
      <c r="D85" s="142"/>
      <c r="E85" s="142"/>
      <c r="F85" s="142"/>
      <c r="G85" s="142"/>
      <c r="H85" s="142"/>
    </row>
    <row r="86" spans="1:8" ht="13.5" customHeight="1">
      <c r="A86" s="5" t="s">
        <v>131</v>
      </c>
      <c r="B86" s="13">
        <v>250</v>
      </c>
      <c r="C86" s="13">
        <v>8.17</v>
      </c>
      <c r="D86" s="13">
        <v>11.79</v>
      </c>
      <c r="E86" s="13">
        <v>56.23</v>
      </c>
      <c r="F86" s="13">
        <v>363.6</v>
      </c>
      <c r="G86" s="11" t="s">
        <v>132</v>
      </c>
      <c r="H86" s="21" t="s">
        <v>133</v>
      </c>
    </row>
    <row r="87" spans="1:8" ht="9.75">
      <c r="A87" s="15" t="s">
        <v>134</v>
      </c>
      <c r="B87" s="16">
        <v>30</v>
      </c>
      <c r="C87" s="57">
        <f>7.1/2</f>
        <v>3.55</v>
      </c>
      <c r="D87" s="57">
        <f>2.6/2</f>
        <v>1.3</v>
      </c>
      <c r="E87" s="57">
        <f>41.8/2</f>
        <v>20.9</v>
      </c>
      <c r="F87" s="57">
        <f>219.1/2</f>
        <v>109.55</v>
      </c>
      <c r="G87" s="57"/>
      <c r="H87" s="31"/>
    </row>
    <row r="88" spans="1:8" ht="9.75">
      <c r="A88" s="17" t="s">
        <v>19</v>
      </c>
      <c r="B88" s="18">
        <v>30</v>
      </c>
      <c r="C88" s="18">
        <v>2.25</v>
      </c>
      <c r="D88" s="18">
        <v>0.9</v>
      </c>
      <c r="E88" s="18">
        <v>15.6</v>
      </c>
      <c r="F88" s="19">
        <v>79.5</v>
      </c>
      <c r="G88" s="19" t="s">
        <v>20</v>
      </c>
      <c r="H88" s="20" t="s">
        <v>21</v>
      </c>
    </row>
    <row r="89" spans="1:8" ht="9.75">
      <c r="A89" s="21" t="s">
        <v>22</v>
      </c>
      <c r="B89" s="12">
        <v>215</v>
      </c>
      <c r="C89" s="12">
        <v>0.07</v>
      </c>
      <c r="D89" s="12">
        <v>0.02</v>
      </c>
      <c r="E89" s="12">
        <v>15</v>
      </c>
      <c r="F89" s="12">
        <v>60</v>
      </c>
      <c r="G89" s="12" t="s">
        <v>23</v>
      </c>
      <c r="H89" s="22" t="s">
        <v>24</v>
      </c>
    </row>
    <row r="90" spans="1:8" ht="9.75">
      <c r="A90" s="23" t="s">
        <v>25</v>
      </c>
      <c r="B90" s="4">
        <f>SUM(B86:B89)</f>
        <v>525</v>
      </c>
      <c r="C90" s="24">
        <f>SUM(C86:C89)</f>
        <v>14.04</v>
      </c>
      <c r="D90" s="24">
        <f>SUM(D86:D89)</f>
        <v>14.01</v>
      </c>
      <c r="E90" s="24">
        <f>SUM(E86:E89)</f>
        <v>107.72999999999999</v>
      </c>
      <c r="F90" s="24">
        <f>SUM(F86:F89)</f>
        <v>612.6500000000001</v>
      </c>
      <c r="G90" s="4"/>
      <c r="H90" s="14"/>
    </row>
    <row r="91" spans="1:8" ht="9.75">
      <c r="A91" s="143" t="s">
        <v>215</v>
      </c>
      <c r="B91" s="145"/>
      <c r="C91" s="145"/>
      <c r="D91" s="145"/>
      <c r="E91" s="145"/>
      <c r="F91" s="145"/>
      <c r="G91" s="144"/>
      <c r="H91" s="148"/>
    </row>
    <row r="92" spans="1:8" ht="12.75" customHeight="1">
      <c r="A92" s="14" t="s">
        <v>135</v>
      </c>
      <c r="B92" s="13">
        <v>200</v>
      </c>
      <c r="C92" s="7">
        <v>1.38</v>
      </c>
      <c r="D92" s="7">
        <v>5.2</v>
      </c>
      <c r="E92" s="7">
        <v>8.92</v>
      </c>
      <c r="F92" s="7">
        <v>88.2</v>
      </c>
      <c r="G92" s="25" t="s">
        <v>136</v>
      </c>
      <c r="H92" s="65" t="s">
        <v>137</v>
      </c>
    </row>
    <row r="93" spans="1:8" ht="9.75">
      <c r="A93" s="14" t="s">
        <v>141</v>
      </c>
      <c r="B93" s="12">
        <v>200</v>
      </c>
      <c r="C93" s="32">
        <v>0.33</v>
      </c>
      <c r="D93" s="32">
        <v>0</v>
      </c>
      <c r="E93" s="32">
        <v>22.78</v>
      </c>
      <c r="F93" s="32">
        <v>94.44</v>
      </c>
      <c r="G93" s="19" t="s">
        <v>142</v>
      </c>
      <c r="H93" s="21" t="s">
        <v>143</v>
      </c>
    </row>
    <row r="94" spans="1:8" s="54" customFormat="1" ht="9.75">
      <c r="A94" s="49" t="s">
        <v>41</v>
      </c>
      <c r="B94" s="50">
        <v>40</v>
      </c>
      <c r="C94" s="51">
        <v>2.6</v>
      </c>
      <c r="D94" s="51">
        <v>0.4</v>
      </c>
      <c r="E94" s="51">
        <v>17.2</v>
      </c>
      <c r="F94" s="51">
        <v>85</v>
      </c>
      <c r="G94" s="52" t="s">
        <v>44</v>
      </c>
      <c r="H94" s="53" t="s">
        <v>42</v>
      </c>
    </row>
    <row r="95" spans="1:8" ht="9.75">
      <c r="A95" s="23" t="s">
        <v>25</v>
      </c>
      <c r="B95" s="4">
        <f>SUM(B92:B94)</f>
        <v>440</v>
      </c>
      <c r="C95" s="24">
        <f>SUM(C92:C94)</f>
        <v>4.3100000000000005</v>
      </c>
      <c r="D95" s="24">
        <f>SUM(D92:D94)</f>
        <v>5.6000000000000005</v>
      </c>
      <c r="E95" s="24">
        <f>SUM(E92:E94)</f>
        <v>48.900000000000006</v>
      </c>
      <c r="F95" s="24">
        <f>SUM(F92:F94)</f>
        <v>267.64</v>
      </c>
      <c r="G95" s="4"/>
      <c r="H95" s="14"/>
    </row>
    <row r="96" spans="1:8" ht="9.75">
      <c r="A96" s="23" t="s">
        <v>46</v>
      </c>
      <c r="B96" s="4">
        <f>SUM(B90,B95)</f>
        <v>965</v>
      </c>
      <c r="C96" s="4">
        <f>SUM(C90,C95)</f>
        <v>18.35</v>
      </c>
      <c r="D96" s="4">
        <f>SUM(D90,D95)</f>
        <v>19.61</v>
      </c>
      <c r="E96" s="4">
        <f>SUM(E90,E95)</f>
        <v>156.63</v>
      </c>
      <c r="F96" s="4">
        <f>SUM(F90,F95)</f>
        <v>880.2900000000001</v>
      </c>
      <c r="G96" s="4"/>
      <c r="H96" s="14"/>
    </row>
    <row r="97" spans="1:8" ht="9.75">
      <c r="A97" s="149" t="s">
        <v>144</v>
      </c>
      <c r="B97" s="149"/>
      <c r="C97" s="149"/>
      <c r="D97" s="149"/>
      <c r="E97" s="149"/>
      <c r="F97" s="149"/>
      <c r="G97" s="149"/>
      <c r="H97" s="149"/>
    </row>
    <row r="98" spans="1:8" ht="9.75">
      <c r="A98" s="151" t="s">
        <v>1</v>
      </c>
      <c r="B98" s="144"/>
      <c r="C98" s="144"/>
      <c r="D98" s="144"/>
      <c r="E98" s="144"/>
      <c r="F98" s="144"/>
      <c r="G98" s="145"/>
      <c r="H98" s="146"/>
    </row>
    <row r="99" spans="1:8" ht="9.75">
      <c r="A99" s="147" t="s">
        <v>2</v>
      </c>
      <c r="B99" s="143" t="s">
        <v>3</v>
      </c>
      <c r="C99" s="144"/>
      <c r="D99" s="144"/>
      <c r="E99" s="144"/>
      <c r="F99" s="144"/>
      <c r="G99" s="147" t="s">
        <v>4</v>
      </c>
      <c r="H99" s="147" t="s">
        <v>5</v>
      </c>
    </row>
    <row r="100" spans="1:8" ht="14.25" customHeight="1">
      <c r="A100" s="150"/>
      <c r="B100" s="3" t="s">
        <v>6</v>
      </c>
      <c r="C100" s="2" t="s">
        <v>7</v>
      </c>
      <c r="D100" s="2" t="s">
        <v>8</v>
      </c>
      <c r="E100" s="2" t="s">
        <v>9</v>
      </c>
      <c r="F100" s="2" t="s">
        <v>10</v>
      </c>
      <c r="G100" s="150"/>
      <c r="H100" s="150"/>
    </row>
    <row r="101" spans="1:8" ht="9.75">
      <c r="A101" s="142" t="s">
        <v>11</v>
      </c>
      <c r="B101" s="142"/>
      <c r="C101" s="147"/>
      <c r="D101" s="147"/>
      <c r="E101" s="147"/>
      <c r="F101" s="147"/>
      <c r="G101" s="142"/>
      <c r="H101" s="142"/>
    </row>
    <row r="102" spans="1:8" ht="9.75">
      <c r="A102" s="45" t="s">
        <v>145</v>
      </c>
      <c r="B102" s="6">
        <v>155</v>
      </c>
      <c r="C102" s="7">
        <v>4.48</v>
      </c>
      <c r="D102" s="7">
        <v>6.34</v>
      </c>
      <c r="E102" s="7">
        <v>32.18</v>
      </c>
      <c r="F102" s="7">
        <v>204</v>
      </c>
      <c r="G102" s="8" t="s">
        <v>146</v>
      </c>
      <c r="H102" s="33" t="s">
        <v>147</v>
      </c>
    </row>
    <row r="103" spans="1:8" ht="9.75">
      <c r="A103" s="66" t="s">
        <v>148</v>
      </c>
      <c r="B103" s="67">
        <v>20</v>
      </c>
      <c r="C103" s="67">
        <v>4.64</v>
      </c>
      <c r="D103" s="67">
        <v>5.9</v>
      </c>
      <c r="E103" s="67">
        <v>0</v>
      </c>
      <c r="F103" s="67">
        <v>72</v>
      </c>
      <c r="G103" s="68" t="s">
        <v>149</v>
      </c>
      <c r="H103" s="66" t="s">
        <v>17</v>
      </c>
    </row>
    <row r="104" spans="1:8" ht="12.75" customHeight="1">
      <c r="A104" s="15" t="s">
        <v>18</v>
      </c>
      <c r="B104" s="16">
        <v>90</v>
      </c>
      <c r="C104" s="69">
        <v>0.45</v>
      </c>
      <c r="D104" s="69">
        <v>1.08</v>
      </c>
      <c r="E104" s="69">
        <v>12.6</v>
      </c>
      <c r="F104" s="69">
        <v>63</v>
      </c>
      <c r="G104" s="16"/>
      <c r="H104" s="15"/>
    </row>
    <row r="105" spans="1:8" ht="9.75">
      <c r="A105" s="17" t="s">
        <v>19</v>
      </c>
      <c r="B105" s="41">
        <v>40</v>
      </c>
      <c r="C105" s="7">
        <v>3</v>
      </c>
      <c r="D105" s="7">
        <v>1.2</v>
      </c>
      <c r="E105" s="7">
        <v>20.8</v>
      </c>
      <c r="F105" s="7">
        <v>106</v>
      </c>
      <c r="G105" s="19" t="s">
        <v>20</v>
      </c>
      <c r="H105" s="20" t="s">
        <v>21</v>
      </c>
    </row>
    <row r="106" spans="1:8" ht="9.75">
      <c r="A106" s="44" t="s">
        <v>59</v>
      </c>
      <c r="B106" s="13">
        <v>222</v>
      </c>
      <c r="C106" s="12">
        <v>0.13</v>
      </c>
      <c r="D106" s="12">
        <v>0.02</v>
      </c>
      <c r="E106" s="12">
        <v>15.2</v>
      </c>
      <c r="F106" s="12">
        <v>62</v>
      </c>
      <c r="G106" s="12" t="s">
        <v>60</v>
      </c>
      <c r="H106" s="45" t="s">
        <v>61</v>
      </c>
    </row>
    <row r="107" spans="1:8" ht="9.75">
      <c r="A107" s="23" t="s">
        <v>25</v>
      </c>
      <c r="B107" s="4">
        <f>SUM(B102:B106)</f>
        <v>527</v>
      </c>
      <c r="C107" s="4">
        <f>SUM(C102:C106)</f>
        <v>12.700000000000001</v>
      </c>
      <c r="D107" s="4">
        <f>SUM(D102:D106)</f>
        <v>14.54</v>
      </c>
      <c r="E107" s="4">
        <f>SUM(E102:E106)</f>
        <v>80.78</v>
      </c>
      <c r="F107" s="4">
        <f>SUM(F102:F106)</f>
        <v>507</v>
      </c>
      <c r="G107" s="4"/>
      <c r="H107" s="14"/>
    </row>
    <row r="108" spans="1:8" ht="9.75">
      <c r="A108" s="143" t="s">
        <v>215</v>
      </c>
      <c r="B108" s="145"/>
      <c r="C108" s="145"/>
      <c r="D108" s="145"/>
      <c r="E108" s="145"/>
      <c r="F108" s="145"/>
      <c r="G108" s="144"/>
      <c r="H108" s="148"/>
    </row>
    <row r="109" spans="1:8" ht="9.75">
      <c r="A109" s="15" t="s">
        <v>86</v>
      </c>
      <c r="B109" s="55">
        <v>200</v>
      </c>
      <c r="C109" s="7">
        <v>6.41</v>
      </c>
      <c r="D109" s="7">
        <v>5.58</v>
      </c>
      <c r="E109" s="7">
        <v>10.32</v>
      </c>
      <c r="F109" s="7">
        <v>121.22</v>
      </c>
      <c r="G109" s="56" t="s">
        <v>87</v>
      </c>
      <c r="H109" s="31" t="s">
        <v>88</v>
      </c>
    </row>
    <row r="110" spans="1:8" ht="9.75">
      <c r="A110" s="14" t="s">
        <v>97</v>
      </c>
      <c r="B110" s="19">
        <v>200</v>
      </c>
      <c r="C110" s="32">
        <v>0.76</v>
      </c>
      <c r="D110" s="32">
        <v>0.04</v>
      </c>
      <c r="E110" s="32">
        <v>20.22</v>
      </c>
      <c r="F110" s="32">
        <v>85.51</v>
      </c>
      <c r="G110" s="13" t="s">
        <v>98</v>
      </c>
      <c r="H110" s="21" t="s">
        <v>99</v>
      </c>
    </row>
    <row r="111" spans="1:8" s="54" customFormat="1" ht="9.75">
      <c r="A111" s="49" t="s">
        <v>41</v>
      </c>
      <c r="B111" s="50">
        <v>40</v>
      </c>
      <c r="C111" s="51">
        <v>2.6</v>
      </c>
      <c r="D111" s="51">
        <v>0.4</v>
      </c>
      <c r="E111" s="51">
        <v>17.2</v>
      </c>
      <c r="F111" s="51">
        <v>85</v>
      </c>
      <c r="G111" s="52" t="s">
        <v>44</v>
      </c>
      <c r="H111" s="53" t="s">
        <v>42</v>
      </c>
    </row>
    <row r="112" spans="1:8" ht="9.75">
      <c r="A112" s="23" t="s">
        <v>25</v>
      </c>
      <c r="B112" s="4">
        <f>SUM(B109:B111)</f>
        <v>440</v>
      </c>
      <c r="C112" s="24">
        <f>SUM(C109:C111)</f>
        <v>9.77</v>
      </c>
      <c r="D112" s="24">
        <f>SUM(D109:D111)</f>
        <v>6.0200000000000005</v>
      </c>
      <c r="E112" s="24">
        <f>SUM(E109:E111)</f>
        <v>47.739999999999995</v>
      </c>
      <c r="F112" s="24">
        <f>SUM(F109:F111)</f>
        <v>291.73</v>
      </c>
      <c r="G112" s="4"/>
      <c r="H112" s="14"/>
    </row>
    <row r="113" spans="1:8" ht="9.75">
      <c r="A113" s="23" t="s">
        <v>46</v>
      </c>
      <c r="B113" s="4">
        <f>SUM(B107,B112)</f>
        <v>967</v>
      </c>
      <c r="C113" s="4">
        <f>SUM(C107,C112)</f>
        <v>22.47</v>
      </c>
      <c r="D113" s="4">
        <f>SUM(D107,D112)</f>
        <v>20.56</v>
      </c>
      <c r="E113" s="4">
        <f>SUM(E107,E112)</f>
        <v>128.51999999999998</v>
      </c>
      <c r="F113" s="4">
        <f>SUM(F107,F112)</f>
        <v>798.73</v>
      </c>
      <c r="G113" s="4"/>
      <c r="H113" s="14"/>
    </row>
    <row r="114" spans="1:8" ht="9.75">
      <c r="A114" s="149" t="s">
        <v>47</v>
      </c>
      <c r="B114" s="149"/>
      <c r="C114" s="149"/>
      <c r="D114" s="149"/>
      <c r="E114" s="149"/>
      <c r="F114" s="149"/>
      <c r="G114" s="149"/>
      <c r="H114" s="149"/>
    </row>
    <row r="115" spans="1:8" ht="9.75">
      <c r="A115" s="147" t="s">
        <v>2</v>
      </c>
      <c r="B115" s="143" t="s">
        <v>3</v>
      </c>
      <c r="C115" s="144"/>
      <c r="D115" s="144"/>
      <c r="E115" s="144"/>
      <c r="F115" s="144"/>
      <c r="G115" s="147" t="s">
        <v>4</v>
      </c>
      <c r="H115" s="147" t="s">
        <v>5</v>
      </c>
    </row>
    <row r="116" spans="1:8" ht="13.5" customHeight="1">
      <c r="A116" s="150"/>
      <c r="B116" s="3" t="s">
        <v>6</v>
      </c>
      <c r="C116" s="2" t="s">
        <v>7</v>
      </c>
      <c r="D116" s="2" t="s">
        <v>8</v>
      </c>
      <c r="E116" s="2" t="s">
        <v>9</v>
      </c>
      <c r="F116" s="2" t="s">
        <v>10</v>
      </c>
      <c r="G116" s="150"/>
      <c r="H116" s="150"/>
    </row>
    <row r="117" spans="1:8" ht="9.75">
      <c r="A117" s="142" t="s">
        <v>11</v>
      </c>
      <c r="B117" s="142"/>
      <c r="C117" s="147"/>
      <c r="D117" s="147"/>
      <c r="E117" s="147"/>
      <c r="F117" s="147"/>
      <c r="G117" s="142"/>
      <c r="H117" s="142"/>
    </row>
    <row r="118" spans="1:8" ht="9.75">
      <c r="A118" s="5" t="s">
        <v>30</v>
      </c>
      <c r="B118" s="6">
        <v>70</v>
      </c>
      <c r="C118" s="7">
        <v>15.5</v>
      </c>
      <c r="D118" s="7">
        <v>13</v>
      </c>
      <c r="E118" s="7">
        <v>0</v>
      </c>
      <c r="F118" s="7">
        <v>179.2</v>
      </c>
      <c r="G118" s="19" t="s">
        <v>150</v>
      </c>
      <c r="H118" s="26" t="s">
        <v>32</v>
      </c>
    </row>
    <row r="119" spans="1:8" ht="9.75">
      <c r="A119" s="14" t="s">
        <v>68</v>
      </c>
      <c r="B119" s="46">
        <v>150</v>
      </c>
      <c r="C119" s="47">
        <v>5.52</v>
      </c>
      <c r="D119" s="47">
        <v>4.51</v>
      </c>
      <c r="E119" s="47">
        <v>26.45</v>
      </c>
      <c r="F119" s="47">
        <v>168.45</v>
      </c>
      <c r="G119" s="19" t="s">
        <v>69</v>
      </c>
      <c r="H119" s="14" t="s">
        <v>70</v>
      </c>
    </row>
    <row r="120" spans="1:8" ht="21" customHeight="1">
      <c r="A120" s="29" t="s">
        <v>83</v>
      </c>
      <c r="B120" s="6">
        <v>20</v>
      </c>
      <c r="C120" s="18">
        <v>0.14</v>
      </c>
      <c r="D120" s="18">
        <v>0.02</v>
      </c>
      <c r="E120" s="18">
        <v>0.38</v>
      </c>
      <c r="F120" s="18">
        <v>2.4</v>
      </c>
      <c r="G120" s="30" t="s">
        <v>84</v>
      </c>
      <c r="H120" s="31" t="s">
        <v>85</v>
      </c>
    </row>
    <row r="121" spans="1:8" ht="9.75">
      <c r="A121" s="33" t="s">
        <v>43</v>
      </c>
      <c r="B121" s="36">
        <v>40</v>
      </c>
      <c r="C121" s="32">
        <v>3.2</v>
      </c>
      <c r="D121" s="32">
        <v>0.4</v>
      </c>
      <c r="E121" s="32">
        <v>20.4</v>
      </c>
      <c r="F121" s="32">
        <v>100</v>
      </c>
      <c r="G121" s="11" t="s">
        <v>44</v>
      </c>
      <c r="H121" s="21" t="s">
        <v>45</v>
      </c>
    </row>
    <row r="122" spans="1:8" ht="9.75">
      <c r="A122" s="44" t="s">
        <v>59</v>
      </c>
      <c r="B122" s="13">
        <v>222</v>
      </c>
      <c r="C122" s="11">
        <v>0.13</v>
      </c>
      <c r="D122" s="11">
        <v>0.02</v>
      </c>
      <c r="E122" s="11">
        <v>15.2</v>
      </c>
      <c r="F122" s="11">
        <v>62</v>
      </c>
      <c r="G122" s="12" t="s">
        <v>60</v>
      </c>
      <c r="H122" s="45" t="s">
        <v>61</v>
      </c>
    </row>
    <row r="123" spans="1:8" ht="9.75">
      <c r="A123" s="23" t="s">
        <v>25</v>
      </c>
      <c r="B123" s="4">
        <f>SUM(B118:B122)</f>
        <v>502</v>
      </c>
      <c r="C123" s="24">
        <f>SUM(C118:C122)</f>
        <v>24.49</v>
      </c>
      <c r="D123" s="24">
        <f>SUM(D118:D122)</f>
        <v>17.949999999999996</v>
      </c>
      <c r="E123" s="24">
        <f>SUM(E118:E122)</f>
        <v>62.42999999999999</v>
      </c>
      <c r="F123" s="24">
        <f>SUM(F118:F122)</f>
        <v>512.05</v>
      </c>
      <c r="G123" s="4"/>
      <c r="H123" s="14"/>
    </row>
    <row r="124" spans="1:8" ht="9.75">
      <c r="A124" s="143" t="s">
        <v>215</v>
      </c>
      <c r="B124" s="145"/>
      <c r="C124" s="145"/>
      <c r="D124" s="145"/>
      <c r="E124" s="145"/>
      <c r="F124" s="145"/>
      <c r="G124" s="144"/>
      <c r="H124" s="148"/>
    </row>
    <row r="125" spans="1:8" ht="12" customHeight="1">
      <c r="A125" s="14" t="s">
        <v>62</v>
      </c>
      <c r="B125" s="36">
        <v>200</v>
      </c>
      <c r="C125" s="7">
        <v>1.53</v>
      </c>
      <c r="D125" s="7">
        <v>5.1</v>
      </c>
      <c r="E125" s="7">
        <v>8</v>
      </c>
      <c r="F125" s="7">
        <v>83.9</v>
      </c>
      <c r="G125" s="8" t="s">
        <v>63</v>
      </c>
      <c r="H125" s="21" t="s">
        <v>64</v>
      </c>
    </row>
    <row r="126" spans="1:8" ht="9.75">
      <c r="A126" s="14" t="s">
        <v>112</v>
      </c>
      <c r="B126" s="11">
        <v>200</v>
      </c>
      <c r="C126" s="12">
        <v>0</v>
      </c>
      <c r="D126" s="12">
        <v>0</v>
      </c>
      <c r="E126" s="12">
        <v>19.97</v>
      </c>
      <c r="F126" s="12">
        <v>76</v>
      </c>
      <c r="G126" s="11" t="s">
        <v>113</v>
      </c>
      <c r="H126" s="21" t="s">
        <v>114</v>
      </c>
    </row>
    <row r="127" spans="1:8" s="54" customFormat="1" ht="9.75">
      <c r="A127" s="49" t="s">
        <v>41</v>
      </c>
      <c r="B127" s="50">
        <v>40</v>
      </c>
      <c r="C127" s="51">
        <v>2.6</v>
      </c>
      <c r="D127" s="51">
        <v>0.4</v>
      </c>
      <c r="E127" s="51">
        <v>17.2</v>
      </c>
      <c r="F127" s="51">
        <v>85</v>
      </c>
      <c r="G127" s="52" t="s">
        <v>44</v>
      </c>
      <c r="H127" s="53" t="s">
        <v>42</v>
      </c>
    </row>
    <row r="128" spans="1:8" ht="9.75">
      <c r="A128" s="23" t="s">
        <v>25</v>
      </c>
      <c r="B128" s="4">
        <f>SUM(B125:B127)</f>
        <v>440</v>
      </c>
      <c r="C128" s="24">
        <f>SUM(C125:C127)</f>
        <v>4.13</v>
      </c>
      <c r="D128" s="24">
        <f>SUM(D125:D127)</f>
        <v>5.5</v>
      </c>
      <c r="E128" s="24">
        <f>SUM(E125:E127)</f>
        <v>45.17</v>
      </c>
      <c r="F128" s="24">
        <f>SUM(F125:F127)</f>
        <v>244.9</v>
      </c>
      <c r="G128" s="4"/>
      <c r="H128" s="14"/>
    </row>
    <row r="129" spans="1:8" ht="9.75">
      <c r="A129" s="23" t="s">
        <v>46</v>
      </c>
      <c r="B129" s="4">
        <f>SUM(B123,B128)</f>
        <v>942</v>
      </c>
      <c r="C129" s="4">
        <f>SUM(C123,C128)</f>
        <v>28.619999999999997</v>
      </c>
      <c r="D129" s="4">
        <f>SUM(D123,D128)</f>
        <v>23.449999999999996</v>
      </c>
      <c r="E129" s="4">
        <f>SUM(E123,E128)</f>
        <v>107.6</v>
      </c>
      <c r="F129" s="4">
        <f>SUM(F123,F128)</f>
        <v>756.9499999999999</v>
      </c>
      <c r="G129" s="4"/>
      <c r="H129" s="14"/>
    </row>
    <row r="130" spans="1:8" ht="9.75">
      <c r="A130" s="151" t="s">
        <v>73</v>
      </c>
      <c r="B130" s="144"/>
      <c r="C130" s="144"/>
      <c r="D130" s="144"/>
      <c r="E130" s="144"/>
      <c r="F130" s="144"/>
      <c r="G130" s="145"/>
      <c r="H130" s="146"/>
    </row>
    <row r="131" spans="1:8" ht="9.75">
      <c r="A131" s="147" t="s">
        <v>2</v>
      </c>
      <c r="B131" s="143" t="s">
        <v>3</v>
      </c>
      <c r="C131" s="144"/>
      <c r="D131" s="144"/>
      <c r="E131" s="144"/>
      <c r="F131" s="144"/>
      <c r="G131" s="147" t="s">
        <v>4</v>
      </c>
      <c r="H131" s="147" t="s">
        <v>5</v>
      </c>
    </row>
    <row r="132" spans="1:8" ht="15" customHeight="1">
      <c r="A132" s="150"/>
      <c r="B132" s="3" t="s">
        <v>6</v>
      </c>
      <c r="C132" s="2" t="s">
        <v>7</v>
      </c>
      <c r="D132" s="2" t="s">
        <v>8</v>
      </c>
      <c r="E132" s="2" t="s">
        <v>9</v>
      </c>
      <c r="F132" s="2" t="s">
        <v>10</v>
      </c>
      <c r="G132" s="150"/>
      <c r="H132" s="150"/>
    </row>
    <row r="133" spans="1:8" ht="9.75">
      <c r="A133" s="142" t="s">
        <v>11</v>
      </c>
      <c r="B133" s="142"/>
      <c r="C133" s="142"/>
      <c r="D133" s="142"/>
      <c r="E133" s="142"/>
      <c r="F133" s="142"/>
      <c r="G133" s="142"/>
      <c r="H133" s="142"/>
    </row>
    <row r="134" spans="1:8" ht="9.75">
      <c r="A134" s="14" t="s">
        <v>122</v>
      </c>
      <c r="B134" s="36">
        <v>100</v>
      </c>
      <c r="C134" s="62">
        <v>6.55</v>
      </c>
      <c r="D134" s="62">
        <v>12</v>
      </c>
      <c r="E134" s="62">
        <v>3.1</v>
      </c>
      <c r="F134" s="62">
        <v>147</v>
      </c>
      <c r="G134" s="19">
        <v>354</v>
      </c>
      <c r="H134" s="21" t="s">
        <v>123</v>
      </c>
    </row>
    <row r="135" spans="1:8" ht="9.75">
      <c r="A135" s="33" t="s">
        <v>52</v>
      </c>
      <c r="B135" s="6">
        <v>125</v>
      </c>
      <c r="C135" s="7">
        <v>7.1</v>
      </c>
      <c r="D135" s="7">
        <v>5.1</v>
      </c>
      <c r="E135" s="7">
        <v>32.2</v>
      </c>
      <c r="F135" s="7">
        <v>203.1</v>
      </c>
      <c r="G135" s="48" t="s">
        <v>154</v>
      </c>
      <c r="H135" s="61" t="s">
        <v>54</v>
      </c>
    </row>
    <row r="136" spans="1:8" ht="20.25">
      <c r="A136" s="29" t="s">
        <v>119</v>
      </c>
      <c r="B136" s="13">
        <v>20</v>
      </c>
      <c r="C136" s="32">
        <v>0.22</v>
      </c>
      <c r="D136" s="32">
        <v>0.04</v>
      </c>
      <c r="E136" s="32">
        <v>0.76</v>
      </c>
      <c r="F136" s="32">
        <v>4.4</v>
      </c>
      <c r="G136" s="32" t="s">
        <v>120</v>
      </c>
      <c r="H136" s="21" t="s">
        <v>121</v>
      </c>
    </row>
    <row r="137" spans="1:8" ht="9.75">
      <c r="A137" s="33" t="s">
        <v>43</v>
      </c>
      <c r="B137" s="36">
        <v>40</v>
      </c>
      <c r="C137" s="13">
        <v>3.2</v>
      </c>
      <c r="D137" s="13">
        <v>0.4</v>
      </c>
      <c r="E137" s="13">
        <v>20.4</v>
      </c>
      <c r="F137" s="13">
        <v>100</v>
      </c>
      <c r="G137" s="11" t="s">
        <v>44</v>
      </c>
      <c r="H137" s="21" t="s">
        <v>45</v>
      </c>
    </row>
    <row r="138" spans="1:8" ht="9.75">
      <c r="A138" s="21" t="s">
        <v>22</v>
      </c>
      <c r="B138" s="12">
        <v>215</v>
      </c>
      <c r="C138" s="12">
        <v>0.07</v>
      </c>
      <c r="D138" s="12">
        <v>0.02</v>
      </c>
      <c r="E138" s="12">
        <v>15</v>
      </c>
      <c r="F138" s="12">
        <v>60</v>
      </c>
      <c r="G138" s="12" t="s">
        <v>23</v>
      </c>
      <c r="H138" s="22" t="s">
        <v>24</v>
      </c>
    </row>
    <row r="139" spans="1:8" ht="9.75">
      <c r="A139" s="23" t="s">
        <v>25</v>
      </c>
      <c r="B139" s="4">
        <f>SUM(B134:B138)</f>
        <v>500</v>
      </c>
      <c r="C139" s="24">
        <f>SUM(C134:C138)</f>
        <v>17.14</v>
      </c>
      <c r="D139" s="24">
        <f>SUM(D134:D138)</f>
        <v>17.56</v>
      </c>
      <c r="E139" s="24">
        <f>SUM(E134:E138)</f>
        <v>71.46000000000001</v>
      </c>
      <c r="F139" s="24">
        <f>SUM(F134:F138)</f>
        <v>514.5</v>
      </c>
      <c r="G139" s="4"/>
      <c r="H139" s="14"/>
    </row>
    <row r="140" spans="1:8" ht="9.75">
      <c r="A140" s="143" t="s">
        <v>215</v>
      </c>
      <c r="B140" s="145"/>
      <c r="C140" s="145"/>
      <c r="D140" s="145"/>
      <c r="E140" s="145"/>
      <c r="F140" s="145"/>
      <c r="G140" s="144"/>
      <c r="H140" s="148"/>
    </row>
    <row r="141" spans="1:8" ht="13.5" customHeight="1">
      <c r="A141" s="14" t="s">
        <v>27</v>
      </c>
      <c r="B141" s="11">
        <v>200</v>
      </c>
      <c r="C141" s="13">
        <f>2.03/250*200</f>
        <v>1.6239999999999997</v>
      </c>
      <c r="D141" s="13">
        <f>2.74/250*200</f>
        <v>2.192</v>
      </c>
      <c r="E141" s="13">
        <f>16.27/250*200</f>
        <v>13.016</v>
      </c>
      <c r="F141" s="13">
        <f>96.41/250*200</f>
        <v>77.128</v>
      </c>
      <c r="G141" s="25" t="s">
        <v>28</v>
      </c>
      <c r="H141" s="21" t="s">
        <v>29</v>
      </c>
    </row>
    <row r="142" spans="1:8" ht="9.75">
      <c r="A142" s="14" t="s">
        <v>38</v>
      </c>
      <c r="B142" s="12">
        <v>200</v>
      </c>
      <c r="C142" s="32">
        <v>0.15</v>
      </c>
      <c r="D142" s="32">
        <v>0.06</v>
      </c>
      <c r="E142" s="32">
        <v>20.65</v>
      </c>
      <c r="F142" s="32">
        <v>82.9</v>
      </c>
      <c r="G142" s="13" t="s">
        <v>39</v>
      </c>
      <c r="H142" s="21" t="s">
        <v>40</v>
      </c>
    </row>
    <row r="143" spans="1:8" s="54" customFormat="1" ht="9.75">
      <c r="A143" s="49" t="s">
        <v>41</v>
      </c>
      <c r="B143" s="50">
        <v>40</v>
      </c>
      <c r="C143" s="51">
        <v>2.6</v>
      </c>
      <c r="D143" s="51">
        <v>0.4</v>
      </c>
      <c r="E143" s="51">
        <v>17.2</v>
      </c>
      <c r="F143" s="51">
        <v>85</v>
      </c>
      <c r="G143" s="52" t="s">
        <v>44</v>
      </c>
      <c r="H143" s="53" t="s">
        <v>42</v>
      </c>
    </row>
    <row r="144" spans="1:8" ht="9.75">
      <c r="A144" s="23" t="s">
        <v>25</v>
      </c>
      <c r="B144" s="4">
        <f>SUM(B141:B143)</f>
        <v>440</v>
      </c>
      <c r="C144" s="24">
        <f>SUM(C141:C143)</f>
        <v>4.374</v>
      </c>
      <c r="D144" s="24">
        <f>SUM(D141:D143)</f>
        <v>2.652</v>
      </c>
      <c r="E144" s="24">
        <f>SUM(E141:E143)</f>
        <v>50.866</v>
      </c>
      <c r="F144" s="24">
        <f>SUM(F141:F143)</f>
        <v>245.02800000000002</v>
      </c>
      <c r="G144" s="4"/>
      <c r="H144" s="14"/>
    </row>
    <row r="145" spans="1:8" ht="9.75">
      <c r="A145" s="23" t="s">
        <v>46</v>
      </c>
      <c r="B145" s="4">
        <f>SUM(B139,B144)</f>
        <v>940</v>
      </c>
      <c r="C145" s="4">
        <f>SUM(C139,C144)</f>
        <v>21.514</v>
      </c>
      <c r="D145" s="4">
        <f>SUM(D139,D144)</f>
        <v>20.212</v>
      </c>
      <c r="E145" s="4">
        <f>SUM(E139,E144)</f>
        <v>122.32600000000001</v>
      </c>
      <c r="F145" s="4">
        <f>SUM(F139,F144)</f>
        <v>759.528</v>
      </c>
      <c r="G145" s="4"/>
      <c r="H145" s="14"/>
    </row>
    <row r="146" spans="1:8" ht="9.75">
      <c r="A146" s="151" t="s">
        <v>100</v>
      </c>
      <c r="B146" s="144"/>
      <c r="C146" s="144"/>
      <c r="D146" s="144"/>
      <c r="E146" s="144"/>
      <c r="F146" s="144"/>
      <c r="G146" s="145"/>
      <c r="H146" s="146"/>
    </row>
    <row r="147" spans="1:8" ht="9.75">
      <c r="A147" s="147" t="s">
        <v>2</v>
      </c>
      <c r="B147" s="143" t="s">
        <v>3</v>
      </c>
      <c r="C147" s="144"/>
      <c r="D147" s="144"/>
      <c r="E147" s="144"/>
      <c r="F147" s="144"/>
      <c r="G147" s="147" t="s">
        <v>4</v>
      </c>
      <c r="H147" s="147" t="s">
        <v>5</v>
      </c>
    </row>
    <row r="148" spans="1:8" ht="10.5" customHeight="1">
      <c r="A148" s="150"/>
      <c r="B148" s="3" t="s">
        <v>6</v>
      </c>
      <c r="C148" s="2" t="s">
        <v>7</v>
      </c>
      <c r="D148" s="2" t="s">
        <v>8</v>
      </c>
      <c r="E148" s="2" t="s">
        <v>9</v>
      </c>
      <c r="F148" s="2" t="s">
        <v>10</v>
      </c>
      <c r="G148" s="150"/>
      <c r="H148" s="150"/>
    </row>
    <row r="149" spans="1:8" ht="9.75">
      <c r="A149" s="142" t="s">
        <v>11</v>
      </c>
      <c r="B149" s="142"/>
      <c r="C149" s="142"/>
      <c r="D149" s="142"/>
      <c r="E149" s="142"/>
      <c r="F149" s="142"/>
      <c r="G149" s="142"/>
      <c r="H149" s="142"/>
    </row>
    <row r="150" spans="1:8" ht="9.75">
      <c r="A150" s="22" t="s">
        <v>138</v>
      </c>
      <c r="B150" s="11">
        <v>90</v>
      </c>
      <c r="C150" s="13">
        <v>14.7</v>
      </c>
      <c r="D150" s="13">
        <f>12.3*0.9</f>
        <v>11.07</v>
      </c>
      <c r="E150" s="13">
        <v>12.95</v>
      </c>
      <c r="F150" s="13">
        <f>242.41*0.9</f>
        <v>218.169</v>
      </c>
      <c r="G150" s="13" t="s">
        <v>139</v>
      </c>
      <c r="H150" s="21" t="s">
        <v>140</v>
      </c>
    </row>
    <row r="151" spans="1:8" ht="9.75">
      <c r="A151" s="21" t="s">
        <v>124</v>
      </c>
      <c r="B151" s="11">
        <v>150</v>
      </c>
      <c r="C151" s="11">
        <v>3.06</v>
      </c>
      <c r="D151" s="11">
        <v>4.8</v>
      </c>
      <c r="E151" s="11">
        <v>20.44</v>
      </c>
      <c r="F151" s="11">
        <v>137.25</v>
      </c>
      <c r="G151" s="11" t="s">
        <v>125</v>
      </c>
      <c r="H151" s="21" t="s">
        <v>126</v>
      </c>
    </row>
    <row r="152" spans="1:8" ht="20.25">
      <c r="A152" s="29" t="s">
        <v>83</v>
      </c>
      <c r="B152" s="6">
        <v>20</v>
      </c>
      <c r="C152" s="18">
        <v>0.14</v>
      </c>
      <c r="D152" s="18">
        <v>0.02</v>
      </c>
      <c r="E152" s="18">
        <v>0.38</v>
      </c>
      <c r="F152" s="18">
        <v>2.4</v>
      </c>
      <c r="G152" s="30" t="s">
        <v>84</v>
      </c>
      <c r="H152" s="31" t="s">
        <v>85</v>
      </c>
    </row>
    <row r="153" spans="1:8" ht="9.75">
      <c r="A153" s="33" t="s">
        <v>43</v>
      </c>
      <c r="B153" s="36">
        <v>40</v>
      </c>
      <c r="C153" s="13">
        <v>3.2</v>
      </c>
      <c r="D153" s="13">
        <v>0.4</v>
      </c>
      <c r="E153" s="13">
        <v>20.4</v>
      </c>
      <c r="F153" s="13">
        <v>100</v>
      </c>
      <c r="G153" s="11" t="s">
        <v>44</v>
      </c>
      <c r="H153" s="21" t="s">
        <v>45</v>
      </c>
    </row>
    <row r="154" spans="1:8" ht="9.75">
      <c r="A154" s="44" t="s">
        <v>59</v>
      </c>
      <c r="B154" s="13">
        <v>222</v>
      </c>
      <c r="C154" s="11">
        <v>0.13</v>
      </c>
      <c r="D154" s="11">
        <v>0.02</v>
      </c>
      <c r="E154" s="11">
        <v>15.2</v>
      </c>
      <c r="F154" s="11">
        <v>62</v>
      </c>
      <c r="G154" s="12" t="s">
        <v>60</v>
      </c>
      <c r="H154" s="45" t="s">
        <v>61</v>
      </c>
    </row>
    <row r="155" spans="1:8" ht="9.75">
      <c r="A155" s="23" t="s">
        <v>25</v>
      </c>
      <c r="B155" s="4">
        <f>SUM(B150:B154)</f>
        <v>522</v>
      </c>
      <c r="C155" s="24">
        <f>SUM(C150:C154)</f>
        <v>21.229999999999997</v>
      </c>
      <c r="D155" s="24">
        <f>SUM(D150:D154)</f>
        <v>16.31</v>
      </c>
      <c r="E155" s="24">
        <f>SUM(E150:E154)</f>
        <v>69.37</v>
      </c>
      <c r="F155" s="24">
        <f>SUM(F150:F154)</f>
        <v>519.819</v>
      </c>
      <c r="G155" s="4"/>
      <c r="H155" s="14"/>
    </row>
    <row r="156" spans="1:8" ht="9.75">
      <c r="A156" s="143" t="s">
        <v>215</v>
      </c>
      <c r="B156" s="145"/>
      <c r="C156" s="145"/>
      <c r="D156" s="145"/>
      <c r="E156" s="145"/>
      <c r="F156" s="145"/>
      <c r="G156" s="144"/>
      <c r="H156" s="148"/>
    </row>
    <row r="157" spans="1:8" ht="14.25" customHeight="1">
      <c r="A157" s="15" t="s">
        <v>107</v>
      </c>
      <c r="B157" s="18">
        <v>200</v>
      </c>
      <c r="C157" s="62">
        <v>3.6</v>
      </c>
      <c r="D157" s="62">
        <v>3.23</v>
      </c>
      <c r="E157" s="62">
        <v>13.31</v>
      </c>
      <c r="F157" s="62">
        <v>98.97</v>
      </c>
      <c r="G157" s="56" t="s">
        <v>108</v>
      </c>
      <c r="H157" s="31" t="s">
        <v>109</v>
      </c>
    </row>
    <row r="158" spans="1:8" ht="12.75" customHeight="1">
      <c r="A158" s="15" t="s">
        <v>163</v>
      </c>
      <c r="B158" s="71">
        <v>200</v>
      </c>
      <c r="C158" s="18">
        <v>0.1</v>
      </c>
      <c r="D158" s="18">
        <v>0.1</v>
      </c>
      <c r="E158" s="18">
        <v>15.9</v>
      </c>
      <c r="F158" s="18">
        <v>65</v>
      </c>
      <c r="G158" s="72" t="s">
        <v>164</v>
      </c>
      <c r="H158" s="26" t="s">
        <v>72</v>
      </c>
    </row>
    <row r="159" spans="1:8" s="54" customFormat="1" ht="9.75">
      <c r="A159" s="49" t="s">
        <v>41</v>
      </c>
      <c r="B159" s="50">
        <v>40</v>
      </c>
      <c r="C159" s="51">
        <v>2.6</v>
      </c>
      <c r="D159" s="51">
        <v>0.4</v>
      </c>
      <c r="E159" s="51">
        <v>17.2</v>
      </c>
      <c r="F159" s="51">
        <v>85</v>
      </c>
      <c r="G159" s="52" t="s">
        <v>44</v>
      </c>
      <c r="H159" s="53" t="s">
        <v>42</v>
      </c>
    </row>
    <row r="160" spans="1:8" ht="9.75">
      <c r="A160" s="23" t="s">
        <v>25</v>
      </c>
      <c r="B160" s="4">
        <f>SUM(B157:B159)</f>
        <v>440</v>
      </c>
      <c r="C160" s="24">
        <f>SUM(C157:C159)</f>
        <v>6.300000000000001</v>
      </c>
      <c r="D160" s="24">
        <f>SUM(D157:D159)</f>
        <v>3.73</v>
      </c>
      <c r="E160" s="24">
        <f>SUM(E157:E159)</f>
        <v>46.41</v>
      </c>
      <c r="F160" s="24">
        <f>SUM(F157:F159)</f>
        <v>248.97</v>
      </c>
      <c r="G160" s="4"/>
      <c r="H160" s="14"/>
    </row>
    <row r="161" spans="1:8" ht="9.75">
      <c r="A161" s="23" t="s">
        <v>46</v>
      </c>
      <c r="B161" s="4">
        <f>SUM(B155,B160)</f>
        <v>962</v>
      </c>
      <c r="C161" s="4">
        <f>SUM(C155,C160)</f>
        <v>27.529999999999998</v>
      </c>
      <c r="D161" s="4">
        <f>SUM(D155,D160)</f>
        <v>20.04</v>
      </c>
      <c r="E161" s="4">
        <f>SUM(E155,E160)</f>
        <v>115.78</v>
      </c>
      <c r="F161" s="4">
        <f>SUM(F155,F160)</f>
        <v>768.789</v>
      </c>
      <c r="G161" s="4"/>
      <c r="H161" s="14"/>
    </row>
    <row r="162" spans="1:8" ht="9.75">
      <c r="A162" s="149" t="s">
        <v>115</v>
      </c>
      <c r="B162" s="149"/>
      <c r="C162" s="149"/>
      <c r="D162" s="149"/>
      <c r="E162" s="149"/>
      <c r="F162" s="149"/>
      <c r="G162" s="149"/>
      <c r="H162" s="149"/>
    </row>
    <row r="163" spans="1:8" ht="9.75">
      <c r="A163" s="147" t="s">
        <v>2</v>
      </c>
      <c r="B163" s="143" t="s">
        <v>3</v>
      </c>
      <c r="C163" s="144"/>
      <c r="D163" s="144"/>
      <c r="E163" s="144"/>
      <c r="F163" s="144"/>
      <c r="G163" s="147" t="s">
        <v>4</v>
      </c>
      <c r="H163" s="147" t="s">
        <v>5</v>
      </c>
    </row>
    <row r="164" spans="1:8" ht="11.25" customHeight="1">
      <c r="A164" s="150"/>
      <c r="B164" s="3" t="s">
        <v>6</v>
      </c>
      <c r="C164" s="2" t="s">
        <v>7</v>
      </c>
      <c r="D164" s="2" t="s">
        <v>8</v>
      </c>
      <c r="E164" s="2" t="s">
        <v>9</v>
      </c>
      <c r="F164" s="2" t="s">
        <v>10</v>
      </c>
      <c r="G164" s="150"/>
      <c r="H164" s="150"/>
    </row>
    <row r="165" spans="1:8" ht="9.75">
      <c r="A165" s="142" t="s">
        <v>11</v>
      </c>
      <c r="B165" s="142"/>
      <c r="C165" s="147"/>
      <c r="D165" s="147"/>
      <c r="E165" s="147"/>
      <c r="F165" s="147"/>
      <c r="G165" s="142"/>
      <c r="H165" s="142"/>
    </row>
    <row r="166" spans="1:8" ht="12.75" customHeight="1">
      <c r="A166" s="14" t="s">
        <v>165</v>
      </c>
      <c r="B166" s="41">
        <v>150</v>
      </c>
      <c r="C166" s="18">
        <v>18.63</v>
      </c>
      <c r="D166" s="18">
        <v>9.53</v>
      </c>
      <c r="E166" s="18">
        <v>41.77</v>
      </c>
      <c r="F166" s="18">
        <v>331.5</v>
      </c>
      <c r="G166" s="127">
        <v>44680</v>
      </c>
      <c r="H166" s="14" t="s">
        <v>167</v>
      </c>
    </row>
    <row r="167" spans="1:8" ht="9.75">
      <c r="A167" s="17" t="s">
        <v>19</v>
      </c>
      <c r="B167" s="18">
        <v>30</v>
      </c>
      <c r="C167" s="18">
        <v>2.25</v>
      </c>
      <c r="D167" s="18">
        <v>0.9</v>
      </c>
      <c r="E167" s="18">
        <v>15.6</v>
      </c>
      <c r="F167" s="19">
        <v>79.5</v>
      </c>
      <c r="G167" s="19" t="s">
        <v>20</v>
      </c>
      <c r="H167" s="20" t="s">
        <v>21</v>
      </c>
    </row>
    <row r="168" spans="1:8" ht="9.75">
      <c r="A168" s="14" t="s">
        <v>56</v>
      </c>
      <c r="B168" s="36">
        <v>100</v>
      </c>
      <c r="C168" s="13">
        <v>0.4</v>
      </c>
      <c r="D168" s="13">
        <v>0.4</v>
      </c>
      <c r="E168" s="13">
        <f>19.6/2</f>
        <v>9.8</v>
      </c>
      <c r="F168" s="13">
        <f>94/2</f>
        <v>47</v>
      </c>
      <c r="G168" s="19" t="s">
        <v>57</v>
      </c>
      <c r="H168" s="14" t="s">
        <v>58</v>
      </c>
    </row>
    <row r="169" spans="1:8" ht="9.75">
      <c r="A169" s="44" t="s">
        <v>59</v>
      </c>
      <c r="B169" s="13">
        <v>222</v>
      </c>
      <c r="C169" s="11">
        <v>0.13</v>
      </c>
      <c r="D169" s="11">
        <v>0.02</v>
      </c>
      <c r="E169" s="11">
        <v>15.2</v>
      </c>
      <c r="F169" s="11">
        <v>62</v>
      </c>
      <c r="G169" s="12" t="s">
        <v>60</v>
      </c>
      <c r="H169" s="45" t="s">
        <v>61</v>
      </c>
    </row>
    <row r="170" spans="1:8" ht="9.75">
      <c r="A170" s="23" t="s">
        <v>25</v>
      </c>
      <c r="B170" s="4">
        <f>SUM(B166:B169)</f>
        <v>502</v>
      </c>
      <c r="C170" s="24">
        <f>SUM(C166:C169)</f>
        <v>21.409999999999997</v>
      </c>
      <c r="D170" s="24">
        <f>SUM(D166:D169)</f>
        <v>10.85</v>
      </c>
      <c r="E170" s="24">
        <f>SUM(E166:E169)</f>
        <v>82.37</v>
      </c>
      <c r="F170" s="24">
        <f>SUM(F166:F169)</f>
        <v>520</v>
      </c>
      <c r="G170" s="4"/>
      <c r="H170" s="14"/>
    </row>
    <row r="171" spans="1:8" ht="9.75">
      <c r="A171" s="143" t="s">
        <v>215</v>
      </c>
      <c r="B171" s="145"/>
      <c r="C171" s="145"/>
      <c r="D171" s="145"/>
      <c r="E171" s="145"/>
      <c r="F171" s="145"/>
      <c r="G171" s="144"/>
      <c r="H171" s="148"/>
    </row>
    <row r="172" spans="1:8" ht="12.75" customHeight="1">
      <c r="A172" s="14" t="s">
        <v>135</v>
      </c>
      <c r="B172" s="13">
        <v>200</v>
      </c>
      <c r="C172" s="7">
        <v>1.38</v>
      </c>
      <c r="D172" s="7">
        <v>5.2</v>
      </c>
      <c r="E172" s="7">
        <v>8.92</v>
      </c>
      <c r="F172" s="7">
        <v>88.2</v>
      </c>
      <c r="G172" s="25" t="s">
        <v>136</v>
      </c>
      <c r="H172" s="65" t="s">
        <v>137</v>
      </c>
    </row>
    <row r="173" spans="1:8" ht="9.75">
      <c r="A173" s="44" t="s">
        <v>59</v>
      </c>
      <c r="B173" s="13">
        <v>222</v>
      </c>
      <c r="C173" s="11">
        <v>0.13</v>
      </c>
      <c r="D173" s="11">
        <v>0.02</v>
      </c>
      <c r="E173" s="11">
        <v>15.2</v>
      </c>
      <c r="F173" s="11">
        <v>62</v>
      </c>
      <c r="G173" s="11" t="s">
        <v>60</v>
      </c>
      <c r="H173" s="33" t="s">
        <v>61</v>
      </c>
    </row>
    <row r="174" spans="1:8" s="54" customFormat="1" ht="9.75">
      <c r="A174" s="49" t="s">
        <v>41</v>
      </c>
      <c r="B174" s="50">
        <v>40</v>
      </c>
      <c r="C174" s="51">
        <v>2.6</v>
      </c>
      <c r="D174" s="51">
        <v>0.4</v>
      </c>
      <c r="E174" s="51">
        <v>17.2</v>
      </c>
      <c r="F174" s="51">
        <v>85</v>
      </c>
      <c r="G174" s="52" t="s">
        <v>44</v>
      </c>
      <c r="H174" s="53" t="s">
        <v>42</v>
      </c>
    </row>
    <row r="175" spans="1:8" ht="9.75">
      <c r="A175" s="23" t="s">
        <v>25</v>
      </c>
      <c r="B175" s="4">
        <f>SUM(B172:B174)</f>
        <v>462</v>
      </c>
      <c r="C175" s="24">
        <f>SUM(C172:C174)</f>
        <v>4.109999999999999</v>
      </c>
      <c r="D175" s="24">
        <f>SUM(D172:D174)</f>
        <v>5.62</v>
      </c>
      <c r="E175" s="24">
        <f>SUM(E172:E174)</f>
        <v>41.31999999999999</v>
      </c>
      <c r="F175" s="24">
        <f>SUM(F172:F174)</f>
        <v>235.2</v>
      </c>
      <c r="G175" s="4"/>
      <c r="H175" s="14"/>
    </row>
    <row r="176" spans="1:8" ht="9.75">
      <c r="A176" s="23" t="s">
        <v>46</v>
      </c>
      <c r="B176" s="4">
        <f>SUM(B170,B175)</f>
        <v>964</v>
      </c>
      <c r="C176" s="4">
        <f>SUM(C170,C175)</f>
        <v>25.519999999999996</v>
      </c>
      <c r="D176" s="4">
        <f>SUM(D170,D175)</f>
        <v>16.47</v>
      </c>
      <c r="E176" s="4">
        <f>SUM(E170,E175)</f>
        <v>123.69</v>
      </c>
      <c r="F176" s="4">
        <f>SUM(F170,F175)</f>
        <v>755.2</v>
      </c>
      <c r="G176" s="4"/>
      <c r="H176" s="14"/>
    </row>
    <row r="177" spans="1:8" ht="9.75">
      <c r="A177" s="149" t="s">
        <v>130</v>
      </c>
      <c r="B177" s="149"/>
      <c r="C177" s="149"/>
      <c r="D177" s="149"/>
      <c r="E177" s="149"/>
      <c r="F177" s="149"/>
      <c r="G177" s="149"/>
      <c r="H177" s="149"/>
    </row>
    <row r="178" spans="1:8" ht="9.75">
      <c r="A178" s="147" t="s">
        <v>2</v>
      </c>
      <c r="B178" s="143" t="s">
        <v>3</v>
      </c>
      <c r="C178" s="144"/>
      <c r="D178" s="144"/>
      <c r="E178" s="144"/>
      <c r="F178" s="144"/>
      <c r="G178" s="147" t="s">
        <v>4</v>
      </c>
      <c r="H178" s="147" t="s">
        <v>5</v>
      </c>
    </row>
    <row r="179" spans="1:8" ht="14.25" customHeight="1">
      <c r="A179" s="150"/>
      <c r="B179" s="3" t="s">
        <v>6</v>
      </c>
      <c r="C179" s="2" t="s">
        <v>7</v>
      </c>
      <c r="D179" s="2" t="s">
        <v>8</v>
      </c>
      <c r="E179" s="2" t="s">
        <v>9</v>
      </c>
      <c r="F179" s="2" t="s">
        <v>10</v>
      </c>
      <c r="G179" s="150"/>
      <c r="H179" s="150"/>
    </row>
    <row r="180" spans="1:8" ht="9.75">
      <c r="A180" s="142" t="s">
        <v>11</v>
      </c>
      <c r="B180" s="142"/>
      <c r="C180" s="142"/>
      <c r="D180" s="142"/>
      <c r="E180" s="142"/>
      <c r="F180" s="142"/>
      <c r="G180" s="142"/>
      <c r="H180" s="142"/>
    </row>
    <row r="181" spans="1:8" ht="9.75">
      <c r="A181" s="5" t="s">
        <v>12</v>
      </c>
      <c r="B181" s="6">
        <v>250</v>
      </c>
      <c r="C181" s="13">
        <v>10.34</v>
      </c>
      <c r="D181" s="13">
        <v>13.27</v>
      </c>
      <c r="E181" s="13">
        <v>53.18</v>
      </c>
      <c r="F181" s="13">
        <v>374.4</v>
      </c>
      <c r="G181" s="8" t="s">
        <v>170</v>
      </c>
      <c r="H181" s="76" t="s">
        <v>171</v>
      </c>
    </row>
    <row r="182" spans="1:8" ht="9.75">
      <c r="A182" s="15" t="s">
        <v>134</v>
      </c>
      <c r="B182" s="16">
        <v>30</v>
      </c>
      <c r="C182" s="57">
        <f>7.1/2</f>
        <v>3.55</v>
      </c>
      <c r="D182" s="57">
        <f>2.6/2</f>
        <v>1.3</v>
      </c>
      <c r="E182" s="57">
        <f>41.8/2</f>
        <v>20.9</v>
      </c>
      <c r="F182" s="57">
        <f>219.1/2</f>
        <v>109.55</v>
      </c>
      <c r="G182" s="57"/>
      <c r="H182" s="31"/>
    </row>
    <row r="183" spans="1:8" ht="9.75">
      <c r="A183" s="33" t="s">
        <v>43</v>
      </c>
      <c r="B183" s="36">
        <v>20</v>
      </c>
      <c r="C183" s="18">
        <v>1.6</v>
      </c>
      <c r="D183" s="18">
        <v>0.2</v>
      </c>
      <c r="E183" s="18">
        <v>10.2</v>
      </c>
      <c r="F183" s="18">
        <v>50</v>
      </c>
      <c r="G183" s="19" t="s">
        <v>44</v>
      </c>
      <c r="H183" s="21" t="s">
        <v>45</v>
      </c>
    </row>
    <row r="184" spans="1:8" ht="9.75">
      <c r="A184" s="21" t="s">
        <v>22</v>
      </c>
      <c r="B184" s="12">
        <v>215</v>
      </c>
      <c r="C184" s="12">
        <v>0.07</v>
      </c>
      <c r="D184" s="12">
        <v>0.02</v>
      </c>
      <c r="E184" s="12">
        <v>15</v>
      </c>
      <c r="F184" s="12">
        <v>60</v>
      </c>
      <c r="G184" s="12" t="s">
        <v>23</v>
      </c>
      <c r="H184" s="22" t="s">
        <v>24</v>
      </c>
    </row>
    <row r="185" spans="1:8" ht="9.75">
      <c r="A185" s="23" t="s">
        <v>25</v>
      </c>
      <c r="B185" s="4">
        <f>SUM(B181:B184)</f>
        <v>515</v>
      </c>
      <c r="C185" s="24">
        <f>SUM(C181:C184)</f>
        <v>15.56</v>
      </c>
      <c r="D185" s="24">
        <f>SUM(D181:D184)</f>
        <v>14.79</v>
      </c>
      <c r="E185" s="24">
        <f>SUM(E181:E184)</f>
        <v>99.28</v>
      </c>
      <c r="F185" s="24">
        <f>SUM(F181:F184)</f>
        <v>593.95</v>
      </c>
      <c r="G185" s="4"/>
      <c r="H185" s="14"/>
    </row>
    <row r="186" spans="1:8" ht="9.75">
      <c r="A186" s="143" t="s">
        <v>215</v>
      </c>
      <c r="B186" s="145"/>
      <c r="C186" s="145"/>
      <c r="D186" s="145"/>
      <c r="E186" s="145"/>
      <c r="F186" s="145"/>
      <c r="G186" s="144"/>
      <c r="H186" s="148"/>
    </row>
    <row r="187" spans="1:8" ht="14.25" customHeight="1">
      <c r="A187" s="15" t="s">
        <v>107</v>
      </c>
      <c r="B187" s="18">
        <v>200</v>
      </c>
      <c r="C187" s="7">
        <v>3.6</v>
      </c>
      <c r="D187" s="7">
        <v>3.23</v>
      </c>
      <c r="E187" s="7">
        <v>13.31</v>
      </c>
      <c r="F187" s="7">
        <v>98.97</v>
      </c>
      <c r="G187" s="56" t="s">
        <v>108</v>
      </c>
      <c r="H187" s="31" t="s">
        <v>109</v>
      </c>
    </row>
    <row r="188" spans="1:8" ht="9.75">
      <c r="A188" s="21" t="s">
        <v>22</v>
      </c>
      <c r="B188" s="12">
        <v>215</v>
      </c>
      <c r="C188" s="12">
        <v>0.07</v>
      </c>
      <c r="D188" s="12">
        <v>0.02</v>
      </c>
      <c r="E188" s="12">
        <v>15</v>
      </c>
      <c r="F188" s="12">
        <v>60</v>
      </c>
      <c r="G188" s="11" t="s">
        <v>23</v>
      </c>
      <c r="H188" s="22" t="s">
        <v>24</v>
      </c>
    </row>
    <row r="189" spans="1:8" ht="9.75">
      <c r="A189" s="33" t="s">
        <v>41</v>
      </c>
      <c r="B189" s="6">
        <v>40</v>
      </c>
      <c r="C189" s="28">
        <v>2.6</v>
      </c>
      <c r="D189" s="28">
        <v>0.4</v>
      </c>
      <c r="E189" s="28">
        <v>17.2</v>
      </c>
      <c r="F189" s="28">
        <v>85</v>
      </c>
      <c r="G189" s="13" t="s">
        <v>44</v>
      </c>
      <c r="H189" s="14" t="s">
        <v>42</v>
      </c>
    </row>
    <row r="190" spans="1:8" ht="9.75">
      <c r="A190" s="23" t="s">
        <v>25</v>
      </c>
      <c r="B190" s="4">
        <f>SUM(B187:B189)</f>
        <v>455</v>
      </c>
      <c r="C190" s="24">
        <f>SUM(C187:C189)</f>
        <v>6.27</v>
      </c>
      <c r="D190" s="24">
        <f>SUM(D187:D189)</f>
        <v>3.65</v>
      </c>
      <c r="E190" s="24">
        <f>SUM(E187:E189)</f>
        <v>45.510000000000005</v>
      </c>
      <c r="F190" s="24">
        <f>SUM(F187:F189)</f>
        <v>243.97</v>
      </c>
      <c r="G190" s="4"/>
      <c r="H190" s="14"/>
    </row>
    <row r="191" spans="1:8" ht="9.75">
      <c r="A191" s="23" t="s">
        <v>46</v>
      </c>
      <c r="B191" s="4">
        <f>SUM(B185,B190)</f>
        <v>970</v>
      </c>
      <c r="C191" s="4">
        <f>SUM(C185,C190)</f>
        <v>21.83</v>
      </c>
      <c r="D191" s="4">
        <f>SUM(D185,D190)</f>
        <v>18.439999999999998</v>
      </c>
      <c r="E191" s="4">
        <f>SUM(E185,E190)</f>
        <v>144.79000000000002</v>
      </c>
      <c r="F191" s="4">
        <f>SUM(F185,F190)</f>
        <v>837.9200000000001</v>
      </c>
      <c r="G191" s="4"/>
      <c r="H191" s="14"/>
    </row>
  </sheetData>
  <sheetProtection/>
  <mergeCells count="86">
    <mergeCell ref="A1:H1"/>
    <mergeCell ref="A2:H2"/>
    <mergeCell ref="A3:A4"/>
    <mergeCell ref="B3:F3"/>
    <mergeCell ref="G3:G4"/>
    <mergeCell ref="H3:H4"/>
    <mergeCell ref="A5:H5"/>
    <mergeCell ref="A12:H12"/>
    <mergeCell ref="A18:H18"/>
    <mergeCell ref="A19:A20"/>
    <mergeCell ref="B19:F19"/>
    <mergeCell ref="G19:G20"/>
    <mergeCell ref="H19:H20"/>
    <mergeCell ref="A21:H21"/>
    <mergeCell ref="A28:H28"/>
    <mergeCell ref="A34:H34"/>
    <mergeCell ref="A35:A36"/>
    <mergeCell ref="B35:F35"/>
    <mergeCell ref="G35:G36"/>
    <mergeCell ref="H35:H36"/>
    <mergeCell ref="A37:H37"/>
    <mergeCell ref="A45:H45"/>
    <mergeCell ref="A51:H51"/>
    <mergeCell ref="A52:A53"/>
    <mergeCell ref="B52:F52"/>
    <mergeCell ref="G52:G53"/>
    <mergeCell ref="H52:H53"/>
    <mergeCell ref="A54:H54"/>
    <mergeCell ref="A60:H60"/>
    <mergeCell ref="A66:H66"/>
    <mergeCell ref="A67:A68"/>
    <mergeCell ref="B67:F67"/>
    <mergeCell ref="G67:G68"/>
    <mergeCell ref="H67:H68"/>
    <mergeCell ref="A69:H69"/>
    <mergeCell ref="A76:H76"/>
    <mergeCell ref="A82:H82"/>
    <mergeCell ref="A83:A84"/>
    <mergeCell ref="B83:F83"/>
    <mergeCell ref="G83:G84"/>
    <mergeCell ref="H83:H84"/>
    <mergeCell ref="A85:H85"/>
    <mergeCell ref="A91:H91"/>
    <mergeCell ref="A97:H97"/>
    <mergeCell ref="A98:H98"/>
    <mergeCell ref="A99:A100"/>
    <mergeCell ref="B99:F99"/>
    <mergeCell ref="G99:G100"/>
    <mergeCell ref="H99:H100"/>
    <mergeCell ref="A101:H101"/>
    <mergeCell ref="A108:H108"/>
    <mergeCell ref="A114:H114"/>
    <mergeCell ref="A115:A116"/>
    <mergeCell ref="B115:F115"/>
    <mergeCell ref="G115:G116"/>
    <mergeCell ref="H115:H116"/>
    <mergeCell ref="A117:H117"/>
    <mergeCell ref="A124:H124"/>
    <mergeCell ref="A130:H130"/>
    <mergeCell ref="A131:A132"/>
    <mergeCell ref="B131:F131"/>
    <mergeCell ref="G131:G132"/>
    <mergeCell ref="H131:H132"/>
    <mergeCell ref="A133:H133"/>
    <mergeCell ref="A140:H140"/>
    <mergeCell ref="A146:H146"/>
    <mergeCell ref="A147:A148"/>
    <mergeCell ref="B147:F147"/>
    <mergeCell ref="G147:G148"/>
    <mergeCell ref="H147:H148"/>
    <mergeCell ref="A149:H149"/>
    <mergeCell ref="A156:H156"/>
    <mergeCell ref="A162:H162"/>
    <mergeCell ref="A163:A164"/>
    <mergeCell ref="B163:F163"/>
    <mergeCell ref="G163:G164"/>
    <mergeCell ref="H163:H164"/>
    <mergeCell ref="A180:H180"/>
    <mergeCell ref="A186:H186"/>
    <mergeCell ref="A165:H165"/>
    <mergeCell ref="A171:H171"/>
    <mergeCell ref="A177:H177"/>
    <mergeCell ref="A178:A179"/>
    <mergeCell ref="B178:F178"/>
    <mergeCell ref="G178:G179"/>
    <mergeCell ref="H178:H17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3"/>
  <sheetViews>
    <sheetView zoomScalePageLayoutView="0" workbookViewId="0" topLeftCell="A1">
      <selection activeCell="G20" sqref="G20:G21"/>
    </sheetView>
  </sheetViews>
  <sheetFormatPr defaultColWidth="9.140625" defaultRowHeight="15"/>
  <cols>
    <col min="1" max="1" width="32.7109375" style="1" customWidth="1"/>
    <col min="2" max="2" width="7.7109375" style="1" customWidth="1"/>
    <col min="3" max="3" width="8.00390625" style="1" customWidth="1"/>
    <col min="4" max="4" width="8.140625" style="1" customWidth="1"/>
    <col min="5" max="5" width="9.57421875" style="1" customWidth="1"/>
    <col min="6" max="6" width="7.8515625" style="1" customWidth="1"/>
    <col min="7" max="7" width="8.421875" style="1" customWidth="1"/>
    <col min="8" max="8" width="17.28125" style="1" customWidth="1"/>
    <col min="9" max="16384" width="9.140625" style="1" customWidth="1"/>
  </cols>
  <sheetData>
    <row r="1" spans="1:8" ht="9.75">
      <c r="A1" s="157" t="s">
        <v>0</v>
      </c>
      <c r="B1" s="158"/>
      <c r="C1" s="158"/>
      <c r="D1" s="158"/>
      <c r="E1" s="158"/>
      <c r="F1" s="158"/>
      <c r="G1" s="158"/>
      <c r="H1" s="159"/>
    </row>
    <row r="2" spans="1:8" ht="9.75">
      <c r="A2" s="143" t="s">
        <v>1</v>
      </c>
      <c r="B2" s="144"/>
      <c r="C2" s="144"/>
      <c r="D2" s="144"/>
      <c r="E2" s="144"/>
      <c r="F2" s="144"/>
      <c r="G2" s="144"/>
      <c r="H2" s="148"/>
    </row>
    <row r="3" spans="1:8" ht="9.75">
      <c r="A3" s="147" t="s">
        <v>2</v>
      </c>
      <c r="B3" s="143" t="s">
        <v>3</v>
      </c>
      <c r="C3" s="144"/>
      <c r="D3" s="144"/>
      <c r="E3" s="144"/>
      <c r="F3" s="148"/>
      <c r="G3" s="147" t="s">
        <v>4</v>
      </c>
      <c r="H3" s="147" t="s">
        <v>5</v>
      </c>
    </row>
    <row r="4" spans="1:8" ht="15" customHeight="1">
      <c r="A4" s="150"/>
      <c r="B4" s="3" t="s">
        <v>6</v>
      </c>
      <c r="C4" s="2" t="s">
        <v>7</v>
      </c>
      <c r="D4" s="2" t="s">
        <v>8</v>
      </c>
      <c r="E4" s="2" t="s">
        <v>9</v>
      </c>
      <c r="F4" s="2" t="s">
        <v>10</v>
      </c>
      <c r="G4" s="150"/>
      <c r="H4" s="150"/>
    </row>
    <row r="5" spans="1:8" ht="9.75">
      <c r="A5" s="143" t="s">
        <v>26</v>
      </c>
      <c r="B5" s="145"/>
      <c r="C5" s="145"/>
      <c r="D5" s="145"/>
      <c r="E5" s="145"/>
      <c r="F5" s="145"/>
      <c r="G5" s="144"/>
      <c r="H5" s="148"/>
    </row>
    <row r="6" spans="1:8" ht="13.5" customHeight="1">
      <c r="A6" s="14" t="s">
        <v>27</v>
      </c>
      <c r="B6" s="11">
        <v>200</v>
      </c>
      <c r="C6" s="13">
        <v>1.62</v>
      </c>
      <c r="D6" s="13">
        <v>2.19</v>
      </c>
      <c r="E6" s="13">
        <v>12.81</v>
      </c>
      <c r="F6" s="13">
        <v>77.13</v>
      </c>
      <c r="G6" s="25" t="s">
        <v>28</v>
      </c>
      <c r="H6" s="21" t="s">
        <v>29</v>
      </c>
    </row>
    <row r="7" spans="1:8" ht="12.75" customHeight="1">
      <c r="A7" s="5" t="s">
        <v>30</v>
      </c>
      <c r="B7" s="6">
        <v>90</v>
      </c>
      <c r="C7" s="18">
        <v>19.87</v>
      </c>
      <c r="D7" s="18">
        <v>16.72</v>
      </c>
      <c r="E7" s="18">
        <v>0</v>
      </c>
      <c r="F7" s="18">
        <v>230.4</v>
      </c>
      <c r="G7" s="19" t="s">
        <v>31</v>
      </c>
      <c r="H7" s="26" t="s">
        <v>32</v>
      </c>
    </row>
    <row r="8" spans="1:8" ht="13.5" customHeight="1">
      <c r="A8" s="14" t="s">
        <v>33</v>
      </c>
      <c r="B8" s="27">
        <v>150</v>
      </c>
      <c r="C8" s="28">
        <v>3.44</v>
      </c>
      <c r="D8" s="28">
        <v>13.15</v>
      </c>
      <c r="E8" s="28">
        <v>27.92</v>
      </c>
      <c r="F8" s="28">
        <v>243.75</v>
      </c>
      <c r="G8" s="19" t="s">
        <v>34</v>
      </c>
      <c r="H8" s="21" t="s">
        <v>35</v>
      </c>
    </row>
    <row r="9" spans="1:8" ht="23.25" customHeight="1">
      <c r="A9" s="29" t="s">
        <v>36</v>
      </c>
      <c r="B9" s="6">
        <v>60</v>
      </c>
      <c r="C9" s="18">
        <v>1.32</v>
      </c>
      <c r="D9" s="18">
        <v>0.06</v>
      </c>
      <c r="E9" s="18">
        <v>3.78</v>
      </c>
      <c r="F9" s="18">
        <v>21</v>
      </c>
      <c r="G9" s="30">
        <v>302</v>
      </c>
      <c r="H9" s="31" t="s">
        <v>37</v>
      </c>
    </row>
    <row r="10" spans="1:8" ht="9.75">
      <c r="A10" s="14" t="s">
        <v>38</v>
      </c>
      <c r="B10" s="12">
        <v>200</v>
      </c>
      <c r="C10" s="32">
        <v>0.15</v>
      </c>
      <c r="D10" s="32">
        <v>0.06</v>
      </c>
      <c r="E10" s="32">
        <v>20.65</v>
      </c>
      <c r="F10" s="32">
        <v>82.9</v>
      </c>
      <c r="G10" s="13" t="s">
        <v>39</v>
      </c>
      <c r="H10" s="21" t="s">
        <v>40</v>
      </c>
    </row>
    <row r="11" spans="1:8" ht="9.75">
      <c r="A11" s="33" t="s">
        <v>41</v>
      </c>
      <c r="B11" s="13">
        <v>20</v>
      </c>
      <c r="C11" s="18">
        <v>1.3</v>
      </c>
      <c r="D11" s="18">
        <v>0.2</v>
      </c>
      <c r="E11" s="18">
        <v>8.6</v>
      </c>
      <c r="F11" s="18">
        <v>43</v>
      </c>
      <c r="G11" s="34">
        <v>11</v>
      </c>
      <c r="H11" s="35" t="s">
        <v>42</v>
      </c>
    </row>
    <row r="12" spans="1:8" ht="9.75">
      <c r="A12" s="33" t="s">
        <v>43</v>
      </c>
      <c r="B12" s="36">
        <v>40</v>
      </c>
      <c r="C12" s="13">
        <v>3.2</v>
      </c>
      <c r="D12" s="13">
        <v>0.4</v>
      </c>
      <c r="E12" s="13">
        <v>20.4</v>
      </c>
      <c r="F12" s="13">
        <v>100</v>
      </c>
      <c r="G12" s="11" t="s">
        <v>44</v>
      </c>
      <c r="H12" s="21" t="s">
        <v>45</v>
      </c>
    </row>
    <row r="13" spans="1:8" ht="9.75">
      <c r="A13" s="23" t="s">
        <v>25</v>
      </c>
      <c r="B13" s="4">
        <f>SUM(B6:B12)</f>
        <v>760</v>
      </c>
      <c r="C13" s="37">
        <f>SUM(C6:C12)</f>
        <v>30.900000000000002</v>
      </c>
      <c r="D13" s="37">
        <f>SUM(D6:D12)</f>
        <v>32.78000000000001</v>
      </c>
      <c r="E13" s="37">
        <f>SUM(E6:E12)</f>
        <v>94.16</v>
      </c>
      <c r="F13" s="37">
        <f>SUM(F6:F12)</f>
        <v>798.18</v>
      </c>
      <c r="G13" s="4"/>
      <c r="H13" s="14"/>
    </row>
    <row r="14" spans="1:8" ht="9.75">
      <c r="A14" s="157" t="s">
        <v>215</v>
      </c>
      <c r="B14" s="158"/>
      <c r="C14" s="158"/>
      <c r="D14" s="158"/>
      <c r="E14" s="158"/>
      <c r="F14" s="158"/>
      <c r="G14" s="158"/>
      <c r="H14" s="159"/>
    </row>
    <row r="15" spans="1:8" s="129" customFormat="1" ht="9.75">
      <c r="A15" s="21" t="s">
        <v>177</v>
      </c>
      <c r="B15" s="125">
        <v>60</v>
      </c>
      <c r="C15" s="13">
        <v>5.86</v>
      </c>
      <c r="D15" s="13">
        <v>6.96</v>
      </c>
      <c r="E15" s="13">
        <v>17.54</v>
      </c>
      <c r="F15" s="13">
        <v>158.41</v>
      </c>
      <c r="G15" s="128" t="s">
        <v>178</v>
      </c>
      <c r="H15" s="21" t="s">
        <v>179</v>
      </c>
    </row>
    <row r="16" spans="1:8" s="129" customFormat="1" ht="10.5" customHeight="1">
      <c r="A16" s="21" t="s">
        <v>22</v>
      </c>
      <c r="B16" s="12">
        <v>215</v>
      </c>
      <c r="C16" s="12">
        <v>0.07</v>
      </c>
      <c r="D16" s="12">
        <v>0.02</v>
      </c>
      <c r="E16" s="130">
        <v>15</v>
      </c>
      <c r="F16" s="12">
        <v>60</v>
      </c>
      <c r="G16" s="130" t="s">
        <v>23</v>
      </c>
      <c r="H16" s="22" t="s">
        <v>24</v>
      </c>
    </row>
    <row r="17" spans="1:8" s="133" customFormat="1" ht="9.75">
      <c r="A17" s="23" t="s">
        <v>25</v>
      </c>
      <c r="B17" s="4">
        <f>SUM(B15:B16)</f>
        <v>275</v>
      </c>
      <c r="C17" s="37">
        <f>SUM(C15:C16)</f>
        <v>5.930000000000001</v>
      </c>
      <c r="D17" s="37">
        <f>SUM(D15:D16)</f>
        <v>6.9799999999999995</v>
      </c>
      <c r="E17" s="131">
        <f>SUM(E15:E16)</f>
        <v>32.54</v>
      </c>
      <c r="F17" s="37">
        <f>SUM(F15:F16)</f>
        <v>218.41</v>
      </c>
      <c r="G17" s="132"/>
      <c r="H17" s="14"/>
    </row>
    <row r="18" spans="1:8" ht="9.75">
      <c r="A18" s="23" t="s">
        <v>46</v>
      </c>
      <c r="B18" s="4">
        <f>SUM(B13,B17)</f>
        <v>1035</v>
      </c>
      <c r="C18" s="4">
        <f>SUM(C13,C17)</f>
        <v>36.830000000000005</v>
      </c>
      <c r="D18" s="4">
        <f>SUM(D13,D17)</f>
        <v>39.760000000000005</v>
      </c>
      <c r="E18" s="4">
        <f>SUM(E13,E17)</f>
        <v>126.69999999999999</v>
      </c>
      <c r="F18" s="4">
        <f>SUM(F13,F17)</f>
        <v>1016.5899999999999</v>
      </c>
      <c r="G18" s="4"/>
      <c r="H18" s="14"/>
    </row>
    <row r="19" spans="1:8" ht="9.75">
      <c r="A19" s="151" t="s">
        <v>47</v>
      </c>
      <c r="B19" s="144"/>
      <c r="C19" s="144"/>
      <c r="D19" s="144"/>
      <c r="E19" s="144"/>
      <c r="F19" s="144"/>
      <c r="G19" s="145"/>
      <c r="H19" s="146"/>
    </row>
    <row r="20" spans="1:8" ht="9.75">
      <c r="A20" s="147" t="s">
        <v>2</v>
      </c>
      <c r="B20" s="143" t="s">
        <v>3</v>
      </c>
      <c r="C20" s="144"/>
      <c r="D20" s="144"/>
      <c r="E20" s="144"/>
      <c r="F20" s="144"/>
      <c r="G20" s="147" t="s">
        <v>4</v>
      </c>
      <c r="H20" s="147" t="s">
        <v>5</v>
      </c>
    </row>
    <row r="21" spans="1:13" ht="12.75" customHeight="1">
      <c r="A21" s="150"/>
      <c r="B21" s="3" t="s">
        <v>6</v>
      </c>
      <c r="C21" s="2" t="s">
        <v>7</v>
      </c>
      <c r="D21" s="2" t="s">
        <v>8</v>
      </c>
      <c r="E21" s="2" t="s">
        <v>9</v>
      </c>
      <c r="F21" s="2" t="s">
        <v>10</v>
      </c>
      <c r="G21" s="150"/>
      <c r="H21" s="150"/>
      <c r="M21" s="1" t="s">
        <v>48</v>
      </c>
    </row>
    <row r="22" spans="1:8" ht="9.75">
      <c r="A22" s="143" t="s">
        <v>26</v>
      </c>
      <c r="B22" s="145"/>
      <c r="C22" s="145"/>
      <c r="D22" s="145"/>
      <c r="E22" s="145"/>
      <c r="F22" s="145"/>
      <c r="G22" s="144"/>
      <c r="H22" s="148"/>
    </row>
    <row r="23" spans="1:8" ht="12" customHeight="1">
      <c r="A23" s="14" t="s">
        <v>62</v>
      </c>
      <c r="B23" s="36">
        <v>200</v>
      </c>
      <c r="C23" s="18">
        <v>1.53</v>
      </c>
      <c r="D23" s="18">
        <v>5.1</v>
      </c>
      <c r="E23" s="18">
        <v>8</v>
      </c>
      <c r="F23" s="18">
        <v>83.9</v>
      </c>
      <c r="G23" s="8" t="s">
        <v>63</v>
      </c>
      <c r="H23" s="21" t="s">
        <v>64</v>
      </c>
    </row>
    <row r="24" spans="1:8" ht="9.75">
      <c r="A24" s="33" t="s">
        <v>65</v>
      </c>
      <c r="B24" s="36">
        <v>90</v>
      </c>
      <c r="C24" s="32">
        <v>11.52</v>
      </c>
      <c r="D24" s="32">
        <v>13</v>
      </c>
      <c r="E24" s="32">
        <v>4.05</v>
      </c>
      <c r="F24" s="32">
        <v>189.6</v>
      </c>
      <c r="G24" s="19" t="s">
        <v>66</v>
      </c>
      <c r="H24" s="14" t="s">
        <v>67</v>
      </c>
    </row>
    <row r="25" spans="1:8" ht="9.75">
      <c r="A25" s="14" t="s">
        <v>68</v>
      </c>
      <c r="B25" s="46">
        <v>150</v>
      </c>
      <c r="C25" s="47">
        <v>5.52</v>
      </c>
      <c r="D25" s="47">
        <v>4.51</v>
      </c>
      <c r="E25" s="47">
        <v>26.45</v>
      </c>
      <c r="F25" s="47">
        <v>168.45</v>
      </c>
      <c r="G25" s="19" t="s">
        <v>69</v>
      </c>
      <c r="H25" s="14" t="s">
        <v>70</v>
      </c>
    </row>
    <row r="26" spans="1:8" ht="9.75">
      <c r="A26" s="44" t="s">
        <v>71</v>
      </c>
      <c r="B26" s="11">
        <v>200</v>
      </c>
      <c r="C26" s="13">
        <v>0.1</v>
      </c>
      <c r="D26" s="13">
        <v>0.1</v>
      </c>
      <c r="E26" s="13">
        <v>15.9</v>
      </c>
      <c r="F26" s="13">
        <v>65</v>
      </c>
      <c r="G26" s="48">
        <v>492</v>
      </c>
      <c r="H26" s="21" t="s">
        <v>72</v>
      </c>
    </row>
    <row r="27" spans="1:8" ht="9.75">
      <c r="A27" s="14" t="s">
        <v>56</v>
      </c>
      <c r="B27" s="36">
        <v>100</v>
      </c>
      <c r="C27" s="13">
        <v>0.4</v>
      </c>
      <c r="D27" s="13">
        <v>0.4</v>
      </c>
      <c r="E27" s="13">
        <f>19.6/2</f>
        <v>9.8</v>
      </c>
      <c r="F27" s="13">
        <f>94/2</f>
        <v>47</v>
      </c>
      <c r="G27" s="19" t="s">
        <v>57</v>
      </c>
      <c r="H27" s="14" t="s">
        <v>58</v>
      </c>
    </row>
    <row r="28" spans="1:8" ht="9.75">
      <c r="A28" s="33" t="s">
        <v>41</v>
      </c>
      <c r="B28" s="8">
        <v>40</v>
      </c>
      <c r="C28" s="28">
        <v>2.6</v>
      </c>
      <c r="D28" s="28">
        <v>0.4</v>
      </c>
      <c r="E28" s="28">
        <v>17.2</v>
      </c>
      <c r="F28" s="28">
        <v>85</v>
      </c>
      <c r="G28" s="134" t="s">
        <v>44</v>
      </c>
      <c r="H28" s="14" t="s">
        <v>42</v>
      </c>
    </row>
    <row r="29" spans="1:8" ht="9.75">
      <c r="A29" s="33" t="s">
        <v>43</v>
      </c>
      <c r="B29" s="36">
        <v>40</v>
      </c>
      <c r="C29" s="13">
        <v>3.2</v>
      </c>
      <c r="D29" s="13">
        <v>0.4</v>
      </c>
      <c r="E29" s="13">
        <v>20.4</v>
      </c>
      <c r="F29" s="13">
        <v>100</v>
      </c>
      <c r="G29" s="11" t="s">
        <v>44</v>
      </c>
      <c r="H29" s="21" t="s">
        <v>45</v>
      </c>
    </row>
    <row r="30" spans="1:8" ht="9.75">
      <c r="A30" s="23" t="s">
        <v>25</v>
      </c>
      <c r="B30" s="4">
        <f>SUM(B23:B29)</f>
        <v>820</v>
      </c>
      <c r="C30" s="24">
        <f>SUM(C23:C29)</f>
        <v>24.87</v>
      </c>
      <c r="D30" s="24">
        <f>SUM(D23:D29)</f>
        <v>23.909999999999997</v>
      </c>
      <c r="E30" s="24">
        <f>SUM(E23:E29)</f>
        <v>101.80000000000001</v>
      </c>
      <c r="F30" s="24">
        <f>SUM(F23:F29)</f>
        <v>738.95</v>
      </c>
      <c r="G30" s="4"/>
      <c r="H30" s="14"/>
    </row>
    <row r="31" spans="1:8" ht="9.75">
      <c r="A31" s="157" t="s">
        <v>215</v>
      </c>
      <c r="B31" s="158"/>
      <c r="C31" s="158"/>
      <c r="D31" s="158"/>
      <c r="E31" s="158"/>
      <c r="F31" s="158"/>
      <c r="G31" s="158"/>
      <c r="H31" s="159"/>
    </row>
    <row r="32" spans="1:8" s="129" customFormat="1" ht="9.75">
      <c r="A32" s="21" t="s">
        <v>182</v>
      </c>
      <c r="B32" s="125">
        <v>60</v>
      </c>
      <c r="C32" s="13">
        <v>7.65</v>
      </c>
      <c r="D32" s="13">
        <v>8.49</v>
      </c>
      <c r="E32" s="13">
        <v>22.6</v>
      </c>
      <c r="F32" s="13">
        <v>199.8</v>
      </c>
      <c r="G32" s="128" t="s">
        <v>183</v>
      </c>
      <c r="H32" s="21" t="s">
        <v>184</v>
      </c>
    </row>
    <row r="33" spans="1:8" s="129" customFormat="1" ht="10.5" customHeight="1">
      <c r="A33" s="44" t="s">
        <v>59</v>
      </c>
      <c r="B33" s="13">
        <v>222</v>
      </c>
      <c r="C33" s="11">
        <v>0.13</v>
      </c>
      <c r="D33" s="11">
        <v>0.02</v>
      </c>
      <c r="E33" s="135">
        <v>15.2</v>
      </c>
      <c r="F33" s="11">
        <v>62</v>
      </c>
      <c r="G33" s="130" t="s">
        <v>60</v>
      </c>
      <c r="H33" s="45" t="s">
        <v>61</v>
      </c>
    </row>
    <row r="34" spans="1:8" s="133" customFormat="1" ht="9.75">
      <c r="A34" s="23" t="s">
        <v>25</v>
      </c>
      <c r="B34" s="4">
        <f>SUM(B32:B33)</f>
        <v>282</v>
      </c>
      <c r="C34" s="37">
        <f>SUM(C32:C33)</f>
        <v>7.78</v>
      </c>
      <c r="D34" s="37">
        <f>SUM(D32:D33)</f>
        <v>8.51</v>
      </c>
      <c r="E34" s="131">
        <f>SUM(E32:E33)</f>
        <v>37.8</v>
      </c>
      <c r="F34" s="37">
        <f>SUM(F32:F33)</f>
        <v>261.8</v>
      </c>
      <c r="G34" s="132"/>
      <c r="H34" s="14"/>
    </row>
    <row r="35" spans="1:8" ht="9.75">
      <c r="A35" s="23" t="s">
        <v>46</v>
      </c>
      <c r="B35" s="4">
        <f>SUM(B30,B34)</f>
        <v>1102</v>
      </c>
      <c r="C35" s="4">
        <f>SUM(C30,C34)</f>
        <v>32.65</v>
      </c>
      <c r="D35" s="4">
        <f>SUM(D30,D34)</f>
        <v>32.419999999999995</v>
      </c>
      <c r="E35" s="4">
        <f>SUM(E30,E34)</f>
        <v>139.60000000000002</v>
      </c>
      <c r="F35" s="4">
        <f>SUM(F30,F34)</f>
        <v>1000.75</v>
      </c>
      <c r="G35" s="4"/>
      <c r="H35" s="14"/>
    </row>
    <row r="36" spans="1:8" ht="9.75">
      <c r="A36" s="143" t="s">
        <v>73</v>
      </c>
      <c r="B36" s="144"/>
      <c r="C36" s="144"/>
      <c r="D36" s="144"/>
      <c r="E36" s="144"/>
      <c r="F36" s="144"/>
      <c r="G36" s="144"/>
      <c r="H36" s="148"/>
    </row>
    <row r="37" spans="1:8" ht="9.75">
      <c r="A37" s="147" t="s">
        <v>2</v>
      </c>
      <c r="B37" s="143" t="s">
        <v>3</v>
      </c>
      <c r="C37" s="144"/>
      <c r="D37" s="144"/>
      <c r="E37" s="144"/>
      <c r="F37" s="144"/>
      <c r="G37" s="147" t="s">
        <v>4</v>
      </c>
      <c r="H37" s="147" t="s">
        <v>5</v>
      </c>
    </row>
    <row r="38" spans="1:8" ht="15.75" customHeight="1">
      <c r="A38" s="150"/>
      <c r="B38" s="3" t="s">
        <v>6</v>
      </c>
      <c r="C38" s="2" t="s">
        <v>7</v>
      </c>
      <c r="D38" s="2" t="s">
        <v>8</v>
      </c>
      <c r="E38" s="2" t="s">
        <v>9</v>
      </c>
      <c r="F38" s="2" t="s">
        <v>10</v>
      </c>
      <c r="G38" s="150"/>
      <c r="H38" s="150"/>
    </row>
    <row r="39" spans="1:8" ht="9.75">
      <c r="A39" s="143" t="s">
        <v>26</v>
      </c>
      <c r="B39" s="144"/>
      <c r="C39" s="145"/>
      <c r="D39" s="145"/>
      <c r="E39" s="145"/>
      <c r="F39" s="145"/>
      <c r="G39" s="144"/>
      <c r="H39" s="148"/>
    </row>
    <row r="40" spans="1:8" ht="9.75">
      <c r="A40" s="15" t="s">
        <v>86</v>
      </c>
      <c r="B40" s="55">
        <v>200</v>
      </c>
      <c r="C40" s="18">
        <v>6.41</v>
      </c>
      <c r="D40" s="18">
        <v>5.58</v>
      </c>
      <c r="E40" s="18">
        <v>10.32</v>
      </c>
      <c r="F40" s="18">
        <v>121.22</v>
      </c>
      <c r="G40" s="56" t="s">
        <v>87</v>
      </c>
      <c r="H40" s="31" t="s">
        <v>88</v>
      </c>
    </row>
    <row r="41" spans="1:8" ht="9.75">
      <c r="A41" s="22" t="s">
        <v>89</v>
      </c>
      <c r="B41" s="36">
        <v>90</v>
      </c>
      <c r="C41" s="57">
        <v>19.6</v>
      </c>
      <c r="D41" s="57">
        <v>7.38</v>
      </c>
      <c r="E41" s="57">
        <v>7.1</v>
      </c>
      <c r="F41" s="57">
        <v>170.6</v>
      </c>
      <c r="G41" s="19" t="s">
        <v>90</v>
      </c>
      <c r="H41" s="26" t="s">
        <v>91</v>
      </c>
    </row>
    <row r="42" spans="1:8" ht="20.25">
      <c r="A42" s="14" t="s">
        <v>92</v>
      </c>
      <c r="B42" s="36">
        <v>150</v>
      </c>
      <c r="C42" s="58">
        <v>3.65</v>
      </c>
      <c r="D42" s="58">
        <v>5.37</v>
      </c>
      <c r="E42" s="58">
        <v>36.68</v>
      </c>
      <c r="F42" s="58">
        <v>209.7</v>
      </c>
      <c r="G42" s="12" t="s">
        <v>93</v>
      </c>
      <c r="H42" s="22" t="s">
        <v>94</v>
      </c>
    </row>
    <row r="43" spans="1:8" ht="23.25" customHeight="1">
      <c r="A43" s="29" t="s">
        <v>95</v>
      </c>
      <c r="B43" s="6">
        <v>60</v>
      </c>
      <c r="C43" s="18">
        <v>1</v>
      </c>
      <c r="D43" s="18">
        <v>0.6</v>
      </c>
      <c r="E43" s="18">
        <v>4.47</v>
      </c>
      <c r="F43" s="18">
        <v>23.4</v>
      </c>
      <c r="G43" s="30">
        <v>305</v>
      </c>
      <c r="H43" s="21" t="s">
        <v>96</v>
      </c>
    </row>
    <row r="44" spans="1:8" ht="9.75">
      <c r="A44" s="14" t="s">
        <v>97</v>
      </c>
      <c r="B44" s="19">
        <v>200</v>
      </c>
      <c r="C44" s="32">
        <v>0.76</v>
      </c>
      <c r="D44" s="32">
        <v>0.04</v>
      </c>
      <c r="E44" s="32">
        <v>20.22</v>
      </c>
      <c r="F44" s="32">
        <v>85.51</v>
      </c>
      <c r="G44" s="13" t="s">
        <v>98</v>
      </c>
      <c r="H44" s="21" t="s">
        <v>99</v>
      </c>
    </row>
    <row r="45" spans="1:8" ht="9.75">
      <c r="A45" s="33" t="s">
        <v>41</v>
      </c>
      <c r="B45" s="13">
        <v>20</v>
      </c>
      <c r="C45" s="18">
        <v>1.3</v>
      </c>
      <c r="D45" s="18">
        <v>0.2</v>
      </c>
      <c r="E45" s="18">
        <v>8.6</v>
      </c>
      <c r="F45" s="18">
        <v>43</v>
      </c>
      <c r="G45" s="34">
        <v>11</v>
      </c>
      <c r="H45" s="35" t="s">
        <v>42</v>
      </c>
    </row>
    <row r="46" spans="1:8" ht="9.75">
      <c r="A46" s="33" t="s">
        <v>43</v>
      </c>
      <c r="B46" s="36">
        <v>40</v>
      </c>
      <c r="C46" s="13">
        <v>3.2</v>
      </c>
      <c r="D46" s="13">
        <v>0.4</v>
      </c>
      <c r="E46" s="13">
        <v>20.4</v>
      </c>
      <c r="F46" s="13">
        <v>100</v>
      </c>
      <c r="G46" s="11" t="s">
        <v>44</v>
      </c>
      <c r="H46" s="21" t="s">
        <v>45</v>
      </c>
    </row>
    <row r="47" spans="1:8" ht="9.75">
      <c r="A47" s="23" t="s">
        <v>25</v>
      </c>
      <c r="B47" s="4">
        <f>SUM(B40:B46)</f>
        <v>760</v>
      </c>
      <c r="C47" s="24">
        <f>SUM(C40:C46)</f>
        <v>35.92</v>
      </c>
      <c r="D47" s="24">
        <f>SUM(D40:D46)</f>
        <v>19.57</v>
      </c>
      <c r="E47" s="24">
        <f>SUM(E40:E46)</f>
        <v>107.78999999999999</v>
      </c>
      <c r="F47" s="24">
        <f>SUM(F40:F46)</f>
        <v>753.43</v>
      </c>
      <c r="G47" s="4"/>
      <c r="H47" s="14"/>
    </row>
    <row r="48" spans="1:8" ht="9.75">
      <c r="A48" s="157" t="s">
        <v>215</v>
      </c>
      <c r="B48" s="158"/>
      <c r="C48" s="158"/>
      <c r="D48" s="158"/>
      <c r="E48" s="158"/>
      <c r="F48" s="158"/>
      <c r="G48" s="158"/>
      <c r="H48" s="159"/>
    </row>
    <row r="49" spans="1:8" s="129" customFormat="1" ht="9.75">
      <c r="A49" s="14" t="s">
        <v>190</v>
      </c>
      <c r="B49" s="36">
        <v>80</v>
      </c>
      <c r="C49" s="13">
        <v>7.54</v>
      </c>
      <c r="D49" s="13">
        <v>11.9</v>
      </c>
      <c r="E49" s="13">
        <v>40.9</v>
      </c>
      <c r="F49" s="13">
        <v>300.8</v>
      </c>
      <c r="G49" s="128" t="s">
        <v>191</v>
      </c>
      <c r="H49" s="21" t="s">
        <v>192</v>
      </c>
    </row>
    <row r="50" spans="1:8" s="129" customFormat="1" ht="10.5" customHeight="1">
      <c r="A50" s="44" t="s">
        <v>59</v>
      </c>
      <c r="B50" s="13">
        <v>222</v>
      </c>
      <c r="C50" s="11">
        <v>0.13</v>
      </c>
      <c r="D50" s="11">
        <v>0.02</v>
      </c>
      <c r="E50" s="135">
        <v>15.2</v>
      </c>
      <c r="F50" s="11">
        <v>62</v>
      </c>
      <c r="G50" s="130" t="s">
        <v>60</v>
      </c>
      <c r="H50" s="45" t="s">
        <v>61</v>
      </c>
    </row>
    <row r="51" spans="1:8" s="133" customFormat="1" ht="9.75">
      <c r="A51" s="23" t="s">
        <v>25</v>
      </c>
      <c r="B51" s="4">
        <f>SUM(B49:B50)</f>
        <v>302</v>
      </c>
      <c r="C51" s="37">
        <f>SUM(C49:C50)</f>
        <v>7.67</v>
      </c>
      <c r="D51" s="37">
        <f>SUM(D49:D50)</f>
        <v>11.92</v>
      </c>
      <c r="E51" s="131">
        <f>SUM(E49:E50)</f>
        <v>56.099999999999994</v>
      </c>
      <c r="F51" s="37">
        <f>SUM(F49:F50)</f>
        <v>362.8</v>
      </c>
      <c r="G51" s="132"/>
      <c r="H51" s="14"/>
    </row>
    <row r="52" spans="1:8" ht="9.75">
      <c r="A52" s="23" t="s">
        <v>46</v>
      </c>
      <c r="B52" s="4">
        <f>SUM(B47,B51)</f>
        <v>1062</v>
      </c>
      <c r="C52" s="4">
        <f>SUM(C47,C51)</f>
        <v>43.59</v>
      </c>
      <c r="D52" s="4">
        <f>SUM(D47,D51)</f>
        <v>31.490000000000002</v>
      </c>
      <c r="E52" s="4">
        <f>SUM(E47,E51)</f>
        <v>163.89</v>
      </c>
      <c r="F52" s="4">
        <f>SUM(F47,F51)</f>
        <v>1116.23</v>
      </c>
      <c r="G52" s="4"/>
      <c r="H52" s="14"/>
    </row>
    <row r="53" spans="1:8" ht="9.75">
      <c r="A53" s="151" t="s">
        <v>100</v>
      </c>
      <c r="B53" s="144"/>
      <c r="C53" s="144"/>
      <c r="D53" s="144"/>
      <c r="E53" s="144"/>
      <c r="F53" s="144"/>
      <c r="G53" s="145"/>
      <c r="H53" s="146"/>
    </row>
    <row r="54" spans="1:8" ht="9.75">
      <c r="A54" s="147" t="s">
        <v>2</v>
      </c>
      <c r="B54" s="143" t="s">
        <v>3</v>
      </c>
      <c r="C54" s="144"/>
      <c r="D54" s="144"/>
      <c r="E54" s="144"/>
      <c r="F54" s="144"/>
      <c r="G54" s="147" t="s">
        <v>4</v>
      </c>
      <c r="H54" s="147" t="s">
        <v>5</v>
      </c>
    </row>
    <row r="55" spans="1:8" ht="16.5" customHeight="1">
      <c r="A55" s="150"/>
      <c r="B55" s="3" t="s">
        <v>6</v>
      </c>
      <c r="C55" s="2" t="s">
        <v>7</v>
      </c>
      <c r="D55" s="2" t="s">
        <v>8</v>
      </c>
      <c r="E55" s="2" t="s">
        <v>9</v>
      </c>
      <c r="F55" s="2" t="s">
        <v>10</v>
      </c>
      <c r="G55" s="150"/>
      <c r="H55" s="150"/>
    </row>
    <row r="56" spans="1:8" ht="9.75">
      <c r="A56" s="143" t="s">
        <v>26</v>
      </c>
      <c r="B56" s="144"/>
      <c r="C56" s="145"/>
      <c r="D56" s="145"/>
      <c r="E56" s="145"/>
      <c r="F56" s="145"/>
      <c r="G56" s="144"/>
      <c r="H56" s="148"/>
    </row>
    <row r="57" spans="1:8" ht="14.25" customHeight="1">
      <c r="A57" s="15" t="s">
        <v>107</v>
      </c>
      <c r="B57" s="60">
        <v>200</v>
      </c>
      <c r="C57" s="18">
        <v>3.6</v>
      </c>
      <c r="D57" s="18">
        <v>3.23</v>
      </c>
      <c r="E57" s="18">
        <v>13.31</v>
      </c>
      <c r="F57" s="18">
        <v>98.97</v>
      </c>
      <c r="G57" s="56" t="s">
        <v>108</v>
      </c>
      <c r="H57" s="31" t="s">
        <v>109</v>
      </c>
    </row>
    <row r="58" spans="1:8" ht="9.75">
      <c r="A58" s="14" t="s">
        <v>49</v>
      </c>
      <c r="B58" s="36">
        <v>90</v>
      </c>
      <c r="C58" s="32">
        <v>14.68</v>
      </c>
      <c r="D58" s="32">
        <v>8.58</v>
      </c>
      <c r="E58" s="32">
        <v>11.03</v>
      </c>
      <c r="F58" s="32">
        <v>180.7</v>
      </c>
      <c r="G58" s="19" t="s">
        <v>50</v>
      </c>
      <c r="H58" s="21" t="s">
        <v>51</v>
      </c>
    </row>
    <row r="59" spans="1:8" ht="12" customHeight="1">
      <c r="A59" s="33" t="s">
        <v>52</v>
      </c>
      <c r="B59" s="6">
        <v>150</v>
      </c>
      <c r="C59" s="28">
        <v>8.6</v>
      </c>
      <c r="D59" s="28">
        <v>6.09</v>
      </c>
      <c r="E59" s="28">
        <v>38.64</v>
      </c>
      <c r="F59" s="28">
        <v>243.75</v>
      </c>
      <c r="G59" s="12" t="s">
        <v>53</v>
      </c>
      <c r="H59" s="61" t="s">
        <v>54</v>
      </c>
    </row>
    <row r="60" spans="1:8" ht="20.25">
      <c r="A60" s="29" t="s">
        <v>110</v>
      </c>
      <c r="B60" s="6">
        <v>60</v>
      </c>
      <c r="C60" s="18">
        <v>0.99</v>
      </c>
      <c r="D60" s="18">
        <v>5.03</v>
      </c>
      <c r="E60" s="18">
        <v>3.7</v>
      </c>
      <c r="F60" s="18">
        <v>61.45</v>
      </c>
      <c r="G60" s="30">
        <v>306</v>
      </c>
      <c r="H60" s="21" t="s">
        <v>111</v>
      </c>
    </row>
    <row r="61" spans="1:8" ht="9.75">
      <c r="A61" s="14" t="s">
        <v>112</v>
      </c>
      <c r="B61" s="11">
        <v>200</v>
      </c>
      <c r="C61" s="12">
        <v>0</v>
      </c>
      <c r="D61" s="12">
        <v>0</v>
      </c>
      <c r="E61" s="12">
        <v>19.97</v>
      </c>
      <c r="F61" s="12">
        <v>76</v>
      </c>
      <c r="G61" s="11" t="s">
        <v>113</v>
      </c>
      <c r="H61" s="21" t="s">
        <v>114</v>
      </c>
    </row>
    <row r="62" spans="1:8" ht="9.75">
      <c r="A62" s="33" t="s">
        <v>41</v>
      </c>
      <c r="B62" s="13">
        <v>20</v>
      </c>
      <c r="C62" s="18">
        <v>1.3</v>
      </c>
      <c r="D62" s="18">
        <v>0.2</v>
      </c>
      <c r="E62" s="18">
        <v>8.6</v>
      </c>
      <c r="F62" s="18">
        <v>43</v>
      </c>
      <c r="G62" s="34">
        <v>11</v>
      </c>
      <c r="H62" s="35" t="s">
        <v>42</v>
      </c>
    </row>
    <row r="63" spans="1:8" ht="9.75">
      <c r="A63" s="33" t="s">
        <v>43</v>
      </c>
      <c r="B63" s="36">
        <v>40</v>
      </c>
      <c r="C63" s="13">
        <v>3.2</v>
      </c>
      <c r="D63" s="13">
        <v>0.4</v>
      </c>
      <c r="E63" s="13">
        <v>20.4</v>
      </c>
      <c r="F63" s="13">
        <v>100</v>
      </c>
      <c r="G63" s="11" t="s">
        <v>44</v>
      </c>
      <c r="H63" s="21" t="s">
        <v>45</v>
      </c>
    </row>
    <row r="64" spans="1:8" ht="9.75">
      <c r="A64" s="23" t="s">
        <v>25</v>
      </c>
      <c r="B64" s="4">
        <f>SUM(B57:B63)</f>
        <v>760</v>
      </c>
      <c r="C64" s="24">
        <f>SUM(C57:C63)</f>
        <v>32.370000000000005</v>
      </c>
      <c r="D64" s="24">
        <f>SUM(D57:D63)</f>
        <v>23.529999999999998</v>
      </c>
      <c r="E64" s="24">
        <f>SUM(E57:E63)</f>
        <v>115.65</v>
      </c>
      <c r="F64" s="24">
        <f>SUM(F57:F63)</f>
        <v>803.87</v>
      </c>
      <c r="G64" s="4"/>
      <c r="H64" s="14"/>
    </row>
    <row r="65" spans="1:8" ht="9.75">
      <c r="A65" s="157" t="s">
        <v>215</v>
      </c>
      <c r="B65" s="158"/>
      <c r="C65" s="160"/>
      <c r="D65" s="160"/>
      <c r="E65" s="160"/>
      <c r="F65" s="160"/>
      <c r="G65" s="158"/>
      <c r="H65" s="159"/>
    </row>
    <row r="66" spans="1:8" ht="9.75">
      <c r="A66" s="33" t="s">
        <v>194</v>
      </c>
      <c r="B66" s="6">
        <v>100</v>
      </c>
      <c r="C66" s="7">
        <v>3.87</v>
      </c>
      <c r="D66" s="7">
        <v>12.1</v>
      </c>
      <c r="E66" s="7">
        <v>46.9</v>
      </c>
      <c r="F66" s="7">
        <v>309.7</v>
      </c>
      <c r="G66" s="136" t="s">
        <v>195</v>
      </c>
      <c r="H66" s="9" t="s">
        <v>196</v>
      </c>
    </row>
    <row r="67" spans="1:8" s="129" customFormat="1" ht="10.5" customHeight="1">
      <c r="A67" s="21" t="s">
        <v>22</v>
      </c>
      <c r="B67" s="12">
        <v>215</v>
      </c>
      <c r="C67" s="12">
        <v>0.07</v>
      </c>
      <c r="D67" s="12">
        <v>0.02</v>
      </c>
      <c r="E67" s="130">
        <v>15</v>
      </c>
      <c r="F67" s="12">
        <v>60</v>
      </c>
      <c r="G67" s="130" t="s">
        <v>23</v>
      </c>
      <c r="H67" s="22" t="s">
        <v>24</v>
      </c>
    </row>
    <row r="68" spans="1:8" s="133" customFormat="1" ht="9.75">
      <c r="A68" s="23" t="s">
        <v>25</v>
      </c>
      <c r="B68" s="4">
        <f>SUM(B66:B67)</f>
        <v>315</v>
      </c>
      <c r="C68" s="37">
        <f>SUM(C66:C67)</f>
        <v>3.94</v>
      </c>
      <c r="D68" s="37">
        <f>SUM(D66:D67)</f>
        <v>12.12</v>
      </c>
      <c r="E68" s="131">
        <f>SUM(E66:E67)</f>
        <v>61.9</v>
      </c>
      <c r="F68" s="37">
        <f>SUM(F66:F67)</f>
        <v>369.7</v>
      </c>
      <c r="G68" s="132"/>
      <c r="H68" s="14"/>
    </row>
    <row r="69" spans="1:8" ht="9.75">
      <c r="A69" s="23" t="s">
        <v>46</v>
      </c>
      <c r="B69" s="4">
        <f>SUM(B64,B68)</f>
        <v>1075</v>
      </c>
      <c r="C69" s="4">
        <f>SUM(C64,C68)</f>
        <v>36.31</v>
      </c>
      <c r="D69" s="4">
        <f>SUM(D64,D68)</f>
        <v>35.65</v>
      </c>
      <c r="E69" s="4">
        <f>SUM(E64,E68)</f>
        <v>177.55</v>
      </c>
      <c r="F69" s="4">
        <f>SUM(F64,F68)</f>
        <v>1173.57</v>
      </c>
      <c r="G69" s="4"/>
      <c r="H69" s="14"/>
    </row>
    <row r="70" spans="1:8" ht="9.75">
      <c r="A70" s="149" t="s">
        <v>115</v>
      </c>
      <c r="B70" s="149"/>
      <c r="C70" s="149"/>
      <c r="D70" s="149"/>
      <c r="E70" s="149"/>
      <c r="F70" s="149"/>
      <c r="G70" s="149"/>
      <c r="H70" s="149"/>
    </row>
    <row r="71" spans="1:8" ht="9.75">
      <c r="A71" s="147" t="s">
        <v>2</v>
      </c>
      <c r="B71" s="143" t="s">
        <v>3</v>
      </c>
      <c r="C71" s="144"/>
      <c r="D71" s="144"/>
      <c r="E71" s="144"/>
      <c r="F71" s="144"/>
      <c r="G71" s="147" t="s">
        <v>4</v>
      </c>
      <c r="H71" s="147" t="s">
        <v>5</v>
      </c>
    </row>
    <row r="72" spans="1:8" ht="14.25" customHeight="1">
      <c r="A72" s="150"/>
      <c r="B72" s="3" t="s">
        <v>6</v>
      </c>
      <c r="C72" s="2" t="s">
        <v>7</v>
      </c>
      <c r="D72" s="2" t="s">
        <v>8</v>
      </c>
      <c r="E72" s="2" t="s">
        <v>9</v>
      </c>
      <c r="F72" s="2" t="s">
        <v>10</v>
      </c>
      <c r="G72" s="150"/>
      <c r="H72" s="150"/>
    </row>
    <row r="73" spans="1:8" ht="9.75">
      <c r="A73" s="143" t="s">
        <v>26</v>
      </c>
      <c r="B73" s="144"/>
      <c r="C73" s="145"/>
      <c r="D73" s="145"/>
      <c r="E73" s="145"/>
      <c r="F73" s="145"/>
      <c r="G73" s="144"/>
      <c r="H73" s="148"/>
    </row>
    <row r="74" spans="1:8" ht="13.5" customHeight="1">
      <c r="A74" s="14" t="s">
        <v>27</v>
      </c>
      <c r="B74" s="36">
        <v>200</v>
      </c>
      <c r="C74" s="68">
        <v>1.62</v>
      </c>
      <c r="D74" s="68">
        <v>2.19</v>
      </c>
      <c r="E74" s="68">
        <v>12.81</v>
      </c>
      <c r="F74" s="68">
        <v>77.13</v>
      </c>
      <c r="G74" s="25" t="s">
        <v>28</v>
      </c>
      <c r="H74" s="21" t="s">
        <v>29</v>
      </c>
    </row>
    <row r="75" spans="1:8" ht="9.75">
      <c r="A75" s="14" t="s">
        <v>122</v>
      </c>
      <c r="B75" s="36">
        <v>100</v>
      </c>
      <c r="C75" s="18">
        <v>6.55</v>
      </c>
      <c r="D75" s="18">
        <v>12</v>
      </c>
      <c r="E75" s="18">
        <v>3.1</v>
      </c>
      <c r="F75" s="18">
        <v>147</v>
      </c>
      <c r="G75" s="19">
        <v>354</v>
      </c>
      <c r="H75" s="21" t="s">
        <v>123</v>
      </c>
    </row>
    <row r="76" spans="1:8" ht="9.75">
      <c r="A76" s="21" t="s">
        <v>124</v>
      </c>
      <c r="B76" s="11">
        <v>150</v>
      </c>
      <c r="C76" s="12">
        <v>3.06</v>
      </c>
      <c r="D76" s="12">
        <v>4.8</v>
      </c>
      <c r="E76" s="12">
        <v>20.44</v>
      </c>
      <c r="F76" s="12">
        <v>137.25</v>
      </c>
      <c r="G76" s="11" t="s">
        <v>125</v>
      </c>
      <c r="H76" s="21" t="s">
        <v>126</v>
      </c>
    </row>
    <row r="77" spans="1:8" ht="9.75">
      <c r="A77" s="44" t="s">
        <v>127</v>
      </c>
      <c r="B77" s="12">
        <v>200</v>
      </c>
      <c r="C77" s="11">
        <v>0.6</v>
      </c>
      <c r="D77" s="11">
        <v>0.4</v>
      </c>
      <c r="E77" s="11">
        <v>32.6</v>
      </c>
      <c r="F77" s="11">
        <v>136.4</v>
      </c>
      <c r="G77" s="12" t="s">
        <v>128</v>
      </c>
      <c r="H77" s="63" t="s">
        <v>129</v>
      </c>
    </row>
    <row r="78" spans="1:8" ht="12.75" customHeight="1">
      <c r="A78" s="15" t="s">
        <v>18</v>
      </c>
      <c r="B78" s="16">
        <v>90</v>
      </c>
      <c r="C78" s="16">
        <v>0.45</v>
      </c>
      <c r="D78" s="16">
        <v>1.08</v>
      </c>
      <c r="E78" s="16">
        <v>12.6</v>
      </c>
      <c r="F78" s="16">
        <v>63</v>
      </c>
      <c r="G78" s="16"/>
      <c r="H78" s="15"/>
    </row>
    <row r="79" spans="1:8" ht="9.75">
      <c r="A79" s="33" t="s">
        <v>41</v>
      </c>
      <c r="B79" s="8">
        <v>40</v>
      </c>
      <c r="C79" s="28">
        <v>2.6</v>
      </c>
      <c r="D79" s="28">
        <v>0.4</v>
      </c>
      <c r="E79" s="28">
        <v>17.2</v>
      </c>
      <c r="F79" s="28">
        <v>85</v>
      </c>
      <c r="G79" s="134" t="s">
        <v>44</v>
      </c>
      <c r="H79" s="14" t="s">
        <v>42</v>
      </c>
    </row>
    <row r="80" spans="1:8" ht="9.75">
      <c r="A80" s="33" t="s">
        <v>43</v>
      </c>
      <c r="B80" s="36">
        <v>40</v>
      </c>
      <c r="C80" s="13">
        <v>3.2</v>
      </c>
      <c r="D80" s="13">
        <v>0.4</v>
      </c>
      <c r="E80" s="13">
        <v>20.4</v>
      </c>
      <c r="F80" s="13">
        <v>100</v>
      </c>
      <c r="G80" s="11" t="s">
        <v>44</v>
      </c>
      <c r="H80" s="21" t="s">
        <v>45</v>
      </c>
    </row>
    <row r="81" spans="1:8" ht="9.75">
      <c r="A81" s="23" t="s">
        <v>25</v>
      </c>
      <c r="B81" s="4">
        <f>SUM(B74:B80)</f>
        <v>820</v>
      </c>
      <c r="C81" s="24">
        <f>SUM(C74:C80)</f>
        <v>18.08</v>
      </c>
      <c r="D81" s="24">
        <f>SUM(D74:D80)</f>
        <v>21.269999999999996</v>
      </c>
      <c r="E81" s="24">
        <f>SUM(E74:E80)</f>
        <v>119.15</v>
      </c>
      <c r="F81" s="24">
        <f>SUM(F74:F80)</f>
        <v>745.78</v>
      </c>
      <c r="G81" s="4"/>
      <c r="H81" s="14"/>
    </row>
    <row r="82" spans="1:8" ht="9.75">
      <c r="A82" s="157" t="s">
        <v>215</v>
      </c>
      <c r="B82" s="158"/>
      <c r="C82" s="160"/>
      <c r="D82" s="160"/>
      <c r="E82" s="160"/>
      <c r="F82" s="160"/>
      <c r="G82" s="158"/>
      <c r="H82" s="159"/>
    </row>
    <row r="83" spans="1:8" s="129" customFormat="1" ht="20.25">
      <c r="A83" s="14" t="s">
        <v>197</v>
      </c>
      <c r="B83" s="125">
        <v>50</v>
      </c>
      <c r="C83" s="7">
        <v>4.36</v>
      </c>
      <c r="D83" s="7">
        <v>4.84</v>
      </c>
      <c r="E83" s="7">
        <v>29.04</v>
      </c>
      <c r="F83" s="7">
        <v>180.87</v>
      </c>
      <c r="G83" s="128" t="s">
        <v>198</v>
      </c>
      <c r="H83" s="21" t="s">
        <v>199</v>
      </c>
    </row>
    <row r="84" spans="1:8" s="129" customFormat="1" ht="13.5" customHeight="1">
      <c r="A84" s="21" t="s">
        <v>22</v>
      </c>
      <c r="B84" s="12">
        <v>215</v>
      </c>
      <c r="C84" s="12">
        <v>0.07</v>
      </c>
      <c r="D84" s="12">
        <v>0.02</v>
      </c>
      <c r="E84" s="130">
        <v>15</v>
      </c>
      <c r="F84" s="12">
        <v>60</v>
      </c>
      <c r="G84" s="130" t="s">
        <v>23</v>
      </c>
      <c r="H84" s="22" t="s">
        <v>24</v>
      </c>
    </row>
    <row r="85" spans="1:8" s="133" customFormat="1" ht="9.75">
      <c r="A85" s="23" t="s">
        <v>25</v>
      </c>
      <c r="B85" s="4">
        <f>SUM(B83:B84)</f>
        <v>265</v>
      </c>
      <c r="C85" s="37">
        <f>SUM(C83:C84)</f>
        <v>4.430000000000001</v>
      </c>
      <c r="D85" s="37">
        <f>SUM(D83:D84)</f>
        <v>4.859999999999999</v>
      </c>
      <c r="E85" s="131">
        <f>SUM(E83:E84)</f>
        <v>44.04</v>
      </c>
      <c r="F85" s="37">
        <f>SUM(F83:F84)</f>
        <v>240.87</v>
      </c>
      <c r="G85" s="132"/>
      <c r="H85" s="14"/>
    </row>
    <row r="86" spans="1:8" ht="9.75">
      <c r="A86" s="23" t="s">
        <v>46</v>
      </c>
      <c r="B86" s="4">
        <f>SUM(B81,B85)</f>
        <v>1085</v>
      </c>
      <c r="C86" s="4">
        <f>SUM(C81,C85)</f>
        <v>22.509999999999998</v>
      </c>
      <c r="D86" s="4">
        <f>SUM(D81,D85)</f>
        <v>26.129999999999995</v>
      </c>
      <c r="E86" s="4">
        <f>SUM(E81,E85)</f>
        <v>163.19</v>
      </c>
      <c r="F86" s="4">
        <f>SUM(F81,F85)</f>
        <v>986.65</v>
      </c>
      <c r="G86" s="4"/>
      <c r="H86" s="14"/>
    </row>
    <row r="87" spans="1:8" ht="9.75">
      <c r="A87" s="153" t="s">
        <v>130</v>
      </c>
      <c r="B87" s="154"/>
      <c r="C87" s="154"/>
      <c r="D87" s="154"/>
      <c r="E87" s="154"/>
      <c r="F87" s="154"/>
      <c r="G87" s="155"/>
      <c r="H87" s="156"/>
    </row>
    <row r="88" spans="1:8" ht="9.75">
      <c r="A88" s="147" t="s">
        <v>2</v>
      </c>
      <c r="B88" s="143" t="s">
        <v>3</v>
      </c>
      <c r="C88" s="144"/>
      <c r="D88" s="144"/>
      <c r="E88" s="144"/>
      <c r="F88" s="144"/>
      <c r="G88" s="147" t="s">
        <v>4</v>
      </c>
      <c r="H88" s="147" t="s">
        <v>5</v>
      </c>
    </row>
    <row r="89" spans="1:8" ht="15.75" customHeight="1">
      <c r="A89" s="150"/>
      <c r="B89" s="3" t="s">
        <v>6</v>
      </c>
      <c r="C89" s="2" t="s">
        <v>7</v>
      </c>
      <c r="D89" s="2" t="s">
        <v>8</v>
      </c>
      <c r="E89" s="2" t="s">
        <v>9</v>
      </c>
      <c r="F89" s="2" t="s">
        <v>10</v>
      </c>
      <c r="G89" s="150"/>
      <c r="H89" s="150"/>
    </row>
    <row r="90" spans="1:8" ht="9.75">
      <c r="A90" s="149" t="s">
        <v>26</v>
      </c>
      <c r="B90" s="149"/>
      <c r="C90" s="152"/>
      <c r="D90" s="152"/>
      <c r="E90" s="152"/>
      <c r="F90" s="152"/>
      <c r="G90" s="149"/>
      <c r="H90" s="149"/>
    </row>
    <row r="91" spans="1:8" ht="12.75" customHeight="1">
      <c r="A91" s="14" t="s">
        <v>135</v>
      </c>
      <c r="B91" s="64">
        <v>200</v>
      </c>
      <c r="C91" s="18">
        <v>1.38</v>
      </c>
      <c r="D91" s="18">
        <v>5.2</v>
      </c>
      <c r="E91" s="18">
        <v>8.92</v>
      </c>
      <c r="F91" s="18">
        <v>88.2</v>
      </c>
      <c r="G91" s="25" t="s">
        <v>136</v>
      </c>
      <c r="H91" s="65" t="s">
        <v>137</v>
      </c>
    </row>
    <row r="92" spans="1:8" ht="9.75">
      <c r="A92" s="22" t="s">
        <v>138</v>
      </c>
      <c r="B92" s="11">
        <v>90</v>
      </c>
      <c r="C92" s="32">
        <v>14.7</v>
      </c>
      <c r="D92" s="32">
        <f>12.3*0.9</f>
        <v>11.07</v>
      </c>
      <c r="E92" s="32">
        <v>12.95</v>
      </c>
      <c r="F92" s="32">
        <f>242.41*0.9</f>
        <v>218.169</v>
      </c>
      <c r="G92" s="13" t="s">
        <v>139</v>
      </c>
      <c r="H92" s="21" t="s">
        <v>140</v>
      </c>
    </row>
    <row r="93" spans="1:8" ht="12.75" customHeight="1">
      <c r="A93" s="14" t="s">
        <v>68</v>
      </c>
      <c r="B93" s="11">
        <v>150</v>
      </c>
      <c r="C93" s="11">
        <v>5.52</v>
      </c>
      <c r="D93" s="11">
        <v>4.51</v>
      </c>
      <c r="E93" s="11">
        <v>26.45</v>
      </c>
      <c r="F93" s="11">
        <v>168.45</v>
      </c>
      <c r="G93" s="19" t="s">
        <v>69</v>
      </c>
      <c r="H93" s="14" t="s">
        <v>70</v>
      </c>
    </row>
    <row r="94" spans="1:8" ht="9.75">
      <c r="A94" s="14" t="s">
        <v>141</v>
      </c>
      <c r="B94" s="12">
        <v>200</v>
      </c>
      <c r="C94" s="32">
        <v>0.33</v>
      </c>
      <c r="D94" s="32">
        <v>0</v>
      </c>
      <c r="E94" s="32">
        <v>22.78</v>
      </c>
      <c r="F94" s="32">
        <v>94.44</v>
      </c>
      <c r="G94" s="19" t="s">
        <v>142</v>
      </c>
      <c r="H94" s="21" t="s">
        <v>143</v>
      </c>
    </row>
    <row r="95" spans="1:8" ht="9.75">
      <c r="A95" s="33" t="s">
        <v>41</v>
      </c>
      <c r="B95" s="13">
        <v>20</v>
      </c>
      <c r="C95" s="18">
        <v>1.3</v>
      </c>
      <c r="D95" s="18">
        <v>0.2</v>
      </c>
      <c r="E95" s="18">
        <v>8.6</v>
      </c>
      <c r="F95" s="18">
        <v>43</v>
      </c>
      <c r="G95" s="34">
        <v>11</v>
      </c>
      <c r="H95" s="35" t="s">
        <v>42</v>
      </c>
    </row>
    <row r="96" spans="1:8" ht="9.75">
      <c r="A96" s="33" t="s">
        <v>43</v>
      </c>
      <c r="B96" s="11">
        <v>60</v>
      </c>
      <c r="C96" s="11">
        <v>4.8</v>
      </c>
      <c r="D96" s="11">
        <v>0.6</v>
      </c>
      <c r="E96" s="11">
        <v>30.6</v>
      </c>
      <c r="F96" s="11">
        <v>150</v>
      </c>
      <c r="G96" s="11" t="s">
        <v>44</v>
      </c>
      <c r="H96" s="21" t="s">
        <v>45</v>
      </c>
    </row>
    <row r="97" spans="1:8" ht="9.75">
      <c r="A97" s="23" t="s">
        <v>25</v>
      </c>
      <c r="B97" s="4">
        <f>SUM(B91:B96)</f>
        <v>720</v>
      </c>
      <c r="C97" s="24">
        <f>SUM(C91:C96)</f>
        <v>28.029999999999998</v>
      </c>
      <c r="D97" s="24">
        <f>SUM(D91:D96)</f>
        <v>21.580000000000002</v>
      </c>
      <c r="E97" s="24">
        <f>SUM(E91:E96)</f>
        <v>110.29999999999998</v>
      </c>
      <c r="F97" s="24">
        <f>SUM(F91:F96)</f>
        <v>762.259</v>
      </c>
      <c r="G97" s="4"/>
      <c r="H97" s="14"/>
    </row>
    <row r="98" spans="1:8" ht="9.75">
      <c r="A98" s="157" t="s">
        <v>215</v>
      </c>
      <c r="B98" s="158"/>
      <c r="C98" s="158"/>
      <c r="D98" s="158"/>
      <c r="E98" s="158"/>
      <c r="F98" s="158"/>
      <c r="G98" s="158"/>
      <c r="H98" s="159"/>
    </row>
    <row r="99" spans="1:8" s="129" customFormat="1" ht="9.75">
      <c r="A99" s="137" t="s">
        <v>202</v>
      </c>
      <c r="B99" s="11">
        <v>80</v>
      </c>
      <c r="C99" s="13">
        <v>8.03</v>
      </c>
      <c r="D99" s="13">
        <v>9.47</v>
      </c>
      <c r="E99" s="13">
        <v>26.35</v>
      </c>
      <c r="F99" s="13">
        <v>223.43</v>
      </c>
      <c r="G99" s="138" t="s">
        <v>203</v>
      </c>
      <c r="H99" s="21" t="s">
        <v>106</v>
      </c>
    </row>
    <row r="100" spans="1:8" s="129" customFormat="1" ht="10.5" customHeight="1">
      <c r="A100" s="44" t="s">
        <v>59</v>
      </c>
      <c r="B100" s="13">
        <v>222</v>
      </c>
      <c r="C100" s="11">
        <v>0.13</v>
      </c>
      <c r="D100" s="11">
        <v>0.02</v>
      </c>
      <c r="E100" s="135">
        <v>15.2</v>
      </c>
      <c r="F100" s="11">
        <v>62</v>
      </c>
      <c r="G100" s="139" t="s">
        <v>60</v>
      </c>
      <c r="H100" s="45" t="s">
        <v>61</v>
      </c>
    </row>
    <row r="101" spans="1:8" s="133" customFormat="1" ht="9.75">
      <c r="A101" s="23" t="s">
        <v>25</v>
      </c>
      <c r="B101" s="4">
        <f>SUM(B99:B100)</f>
        <v>302</v>
      </c>
      <c r="C101" s="37">
        <f>SUM(C99:C100)</f>
        <v>8.16</v>
      </c>
      <c r="D101" s="37">
        <f>SUM(D99:D100)</f>
        <v>9.49</v>
      </c>
      <c r="E101" s="131">
        <f>SUM(E99:E100)</f>
        <v>41.55</v>
      </c>
      <c r="F101" s="37">
        <f>SUM(F99:F100)</f>
        <v>285.43</v>
      </c>
      <c r="G101" s="132"/>
      <c r="H101" s="14"/>
    </row>
    <row r="102" spans="1:8" ht="9.75">
      <c r="A102" s="23" t="s">
        <v>46</v>
      </c>
      <c r="B102" s="4">
        <f>SUM(B97,B101)</f>
        <v>1022</v>
      </c>
      <c r="C102" s="4">
        <f>SUM(C97,C101)</f>
        <v>36.19</v>
      </c>
      <c r="D102" s="4">
        <f>SUM(D97,D101)</f>
        <v>31.07</v>
      </c>
      <c r="E102" s="4">
        <f>SUM(E97,E101)</f>
        <v>151.84999999999997</v>
      </c>
      <c r="F102" s="4">
        <f>SUM(F97,F101)</f>
        <v>1047.689</v>
      </c>
      <c r="G102" s="4"/>
      <c r="H102" s="14"/>
    </row>
    <row r="103" spans="1:8" ht="9.75">
      <c r="A103" s="149" t="s">
        <v>144</v>
      </c>
      <c r="B103" s="149"/>
      <c r="C103" s="149"/>
      <c r="D103" s="149"/>
      <c r="E103" s="149"/>
      <c r="F103" s="149"/>
      <c r="G103" s="149"/>
      <c r="H103" s="149"/>
    </row>
    <row r="104" spans="1:8" ht="9.75">
      <c r="A104" s="151" t="s">
        <v>1</v>
      </c>
      <c r="B104" s="144"/>
      <c r="C104" s="144"/>
      <c r="D104" s="144"/>
      <c r="E104" s="144"/>
      <c r="F104" s="144"/>
      <c r="G104" s="145"/>
      <c r="H104" s="146"/>
    </row>
    <row r="105" spans="1:8" ht="9.75">
      <c r="A105" s="147" t="s">
        <v>2</v>
      </c>
      <c r="B105" s="143" t="s">
        <v>3</v>
      </c>
      <c r="C105" s="144"/>
      <c r="D105" s="144"/>
      <c r="E105" s="144"/>
      <c r="F105" s="144"/>
      <c r="G105" s="147" t="s">
        <v>4</v>
      </c>
      <c r="H105" s="147" t="s">
        <v>5</v>
      </c>
    </row>
    <row r="106" spans="1:8" ht="14.25" customHeight="1">
      <c r="A106" s="150"/>
      <c r="B106" s="3" t="s">
        <v>6</v>
      </c>
      <c r="C106" s="2" t="s">
        <v>7</v>
      </c>
      <c r="D106" s="2" t="s">
        <v>8</v>
      </c>
      <c r="E106" s="2" t="s">
        <v>9</v>
      </c>
      <c r="F106" s="2" t="s">
        <v>10</v>
      </c>
      <c r="G106" s="150"/>
      <c r="H106" s="150"/>
    </row>
    <row r="107" spans="1:8" ht="9.75">
      <c r="A107" s="143" t="s">
        <v>26</v>
      </c>
      <c r="B107" s="144"/>
      <c r="C107" s="144"/>
      <c r="D107" s="144"/>
      <c r="E107" s="144"/>
      <c r="F107" s="144"/>
      <c r="G107" s="144"/>
      <c r="H107" s="148"/>
    </row>
    <row r="108" spans="1:8" ht="9.75">
      <c r="A108" s="15" t="s">
        <v>86</v>
      </c>
      <c r="B108" s="55">
        <v>200</v>
      </c>
      <c r="C108" s="18">
        <v>6.41</v>
      </c>
      <c r="D108" s="18">
        <v>5.58</v>
      </c>
      <c r="E108" s="18">
        <v>10.32</v>
      </c>
      <c r="F108" s="18">
        <v>121.22</v>
      </c>
      <c r="G108" s="56" t="s">
        <v>87</v>
      </c>
      <c r="H108" s="31" t="s">
        <v>88</v>
      </c>
    </row>
    <row r="109" spans="1:8" ht="9.75">
      <c r="A109" s="14" t="s">
        <v>122</v>
      </c>
      <c r="B109" s="36">
        <v>100</v>
      </c>
      <c r="C109" s="18">
        <v>6.55</v>
      </c>
      <c r="D109" s="18">
        <v>12</v>
      </c>
      <c r="E109" s="18">
        <v>3.1</v>
      </c>
      <c r="F109" s="18">
        <v>147</v>
      </c>
      <c r="G109" s="19">
        <v>354</v>
      </c>
      <c r="H109" s="21" t="s">
        <v>123</v>
      </c>
    </row>
    <row r="110" spans="1:8" ht="9.75">
      <c r="A110" s="33" t="s">
        <v>52</v>
      </c>
      <c r="B110" s="6">
        <v>150</v>
      </c>
      <c r="C110" s="13">
        <v>8.6</v>
      </c>
      <c r="D110" s="13">
        <v>6.09</v>
      </c>
      <c r="E110" s="13">
        <v>38.64</v>
      </c>
      <c r="F110" s="13">
        <v>243.75</v>
      </c>
      <c r="G110" s="12" t="s">
        <v>53</v>
      </c>
      <c r="H110" s="61" t="s">
        <v>54</v>
      </c>
    </row>
    <row r="111" spans="1:8" ht="22.5" customHeight="1">
      <c r="A111" s="29" t="s">
        <v>95</v>
      </c>
      <c r="B111" s="6">
        <v>60</v>
      </c>
      <c r="C111" s="18">
        <v>1</v>
      </c>
      <c r="D111" s="18">
        <v>0.6</v>
      </c>
      <c r="E111" s="18">
        <v>4.47</v>
      </c>
      <c r="F111" s="18">
        <v>23.4</v>
      </c>
      <c r="G111" s="30">
        <v>305</v>
      </c>
      <c r="H111" s="21" t="s">
        <v>96</v>
      </c>
    </row>
    <row r="112" spans="1:8" ht="9.75">
      <c r="A112" s="14" t="s">
        <v>97</v>
      </c>
      <c r="B112" s="19">
        <v>200</v>
      </c>
      <c r="C112" s="32">
        <v>0.76</v>
      </c>
      <c r="D112" s="32">
        <v>0.04</v>
      </c>
      <c r="E112" s="32">
        <v>20.22</v>
      </c>
      <c r="F112" s="32">
        <v>85.51</v>
      </c>
      <c r="G112" s="13" t="s">
        <v>98</v>
      </c>
      <c r="H112" s="21" t="s">
        <v>99</v>
      </c>
    </row>
    <row r="113" spans="1:8" ht="9.75">
      <c r="A113" s="33" t="s">
        <v>41</v>
      </c>
      <c r="B113" s="13">
        <v>20</v>
      </c>
      <c r="C113" s="18">
        <v>1.3</v>
      </c>
      <c r="D113" s="18">
        <v>0.2</v>
      </c>
      <c r="E113" s="18">
        <v>8.6</v>
      </c>
      <c r="F113" s="18">
        <v>43</v>
      </c>
      <c r="G113" s="34">
        <v>11</v>
      </c>
      <c r="H113" s="35" t="s">
        <v>42</v>
      </c>
    </row>
    <row r="114" spans="1:8" ht="9.75">
      <c r="A114" s="33" t="s">
        <v>43</v>
      </c>
      <c r="B114" s="36">
        <v>40</v>
      </c>
      <c r="C114" s="13">
        <v>3.2</v>
      </c>
      <c r="D114" s="13">
        <v>0.4</v>
      </c>
      <c r="E114" s="13">
        <v>20.4</v>
      </c>
      <c r="F114" s="13">
        <v>100</v>
      </c>
      <c r="G114" s="11" t="s">
        <v>44</v>
      </c>
      <c r="H114" s="21" t="s">
        <v>45</v>
      </c>
    </row>
    <row r="115" spans="1:8" ht="9.75">
      <c r="A115" s="23" t="s">
        <v>25</v>
      </c>
      <c r="B115" s="4">
        <f>SUM(B108:B114)</f>
        <v>770</v>
      </c>
      <c r="C115" s="24">
        <f>SUM(C108:C114)</f>
        <v>27.820000000000004</v>
      </c>
      <c r="D115" s="24">
        <f>SUM(D108:D114)</f>
        <v>24.909999999999997</v>
      </c>
      <c r="E115" s="24">
        <f>SUM(E108:E114)</f>
        <v>105.75</v>
      </c>
      <c r="F115" s="24">
        <f>SUM(F108:F114)</f>
        <v>763.88</v>
      </c>
      <c r="G115" s="4"/>
      <c r="H115" s="14"/>
    </row>
    <row r="116" spans="1:8" ht="9.75">
      <c r="A116" s="157" t="s">
        <v>215</v>
      </c>
      <c r="B116" s="158"/>
      <c r="C116" s="158"/>
      <c r="D116" s="158"/>
      <c r="E116" s="158"/>
      <c r="F116" s="158"/>
      <c r="G116" s="158"/>
      <c r="H116" s="159"/>
    </row>
    <row r="117" spans="1:8" s="129" customFormat="1" ht="12" customHeight="1">
      <c r="A117" s="14" t="s">
        <v>205</v>
      </c>
      <c r="B117" s="125">
        <v>80</v>
      </c>
      <c r="C117" s="13">
        <v>5.95</v>
      </c>
      <c r="D117" s="13">
        <v>6.44</v>
      </c>
      <c r="E117" s="140">
        <v>47.97</v>
      </c>
      <c r="F117" s="13">
        <v>277.69</v>
      </c>
      <c r="G117" s="128" t="s">
        <v>206</v>
      </c>
      <c r="H117" s="21" t="s">
        <v>207</v>
      </c>
    </row>
    <row r="118" spans="1:8" s="129" customFormat="1" ht="10.5" customHeight="1">
      <c r="A118" s="44" t="s">
        <v>59</v>
      </c>
      <c r="B118" s="13">
        <v>222</v>
      </c>
      <c r="C118" s="11">
        <v>0.13</v>
      </c>
      <c r="D118" s="11">
        <v>0.02</v>
      </c>
      <c r="E118" s="135">
        <v>15.2</v>
      </c>
      <c r="F118" s="11">
        <v>62</v>
      </c>
      <c r="G118" s="130" t="s">
        <v>60</v>
      </c>
      <c r="H118" s="45" t="s">
        <v>61</v>
      </c>
    </row>
    <row r="119" spans="1:8" s="133" customFormat="1" ht="9.75">
      <c r="A119" s="23" t="s">
        <v>25</v>
      </c>
      <c r="B119" s="4">
        <f>SUM(B117:B118)</f>
        <v>302</v>
      </c>
      <c r="C119" s="37">
        <f>SUM(C117:C118)</f>
        <v>6.08</v>
      </c>
      <c r="D119" s="37">
        <f>SUM(D117:D118)</f>
        <v>6.46</v>
      </c>
      <c r="E119" s="131">
        <f>SUM(E117:E118)</f>
        <v>63.17</v>
      </c>
      <c r="F119" s="37">
        <f>SUM(F117:F118)</f>
        <v>339.69</v>
      </c>
      <c r="G119" s="132"/>
      <c r="H119" s="14"/>
    </row>
    <row r="120" spans="1:8" ht="9.75">
      <c r="A120" s="23" t="s">
        <v>46</v>
      </c>
      <c r="B120" s="4">
        <f>SUM(B115,B119)</f>
        <v>1072</v>
      </c>
      <c r="C120" s="4">
        <f>SUM(C115,C119)</f>
        <v>33.900000000000006</v>
      </c>
      <c r="D120" s="4">
        <f>SUM(D115,D119)</f>
        <v>31.369999999999997</v>
      </c>
      <c r="E120" s="4">
        <f>SUM(E115,E119)</f>
        <v>168.92000000000002</v>
      </c>
      <c r="F120" s="4">
        <f>SUM(F115,F119)</f>
        <v>1103.57</v>
      </c>
      <c r="G120" s="4"/>
      <c r="H120" s="14"/>
    </row>
    <row r="121" spans="1:8" ht="9.75">
      <c r="A121" s="149" t="s">
        <v>47</v>
      </c>
      <c r="B121" s="149"/>
      <c r="C121" s="149"/>
      <c r="D121" s="149"/>
      <c r="E121" s="149"/>
      <c r="F121" s="149"/>
      <c r="G121" s="149"/>
      <c r="H121" s="149"/>
    </row>
    <row r="122" spans="1:8" ht="9.75">
      <c r="A122" s="147" t="s">
        <v>2</v>
      </c>
      <c r="B122" s="143" t="s">
        <v>3</v>
      </c>
      <c r="C122" s="144"/>
      <c r="D122" s="144"/>
      <c r="E122" s="144"/>
      <c r="F122" s="144"/>
      <c r="G122" s="147" t="s">
        <v>4</v>
      </c>
      <c r="H122" s="147" t="s">
        <v>5</v>
      </c>
    </row>
    <row r="123" spans="1:8" ht="13.5" customHeight="1">
      <c r="A123" s="150"/>
      <c r="B123" s="3" t="s">
        <v>6</v>
      </c>
      <c r="C123" s="2" t="s">
        <v>7</v>
      </c>
      <c r="D123" s="2" t="s">
        <v>8</v>
      </c>
      <c r="E123" s="2" t="s">
        <v>9</v>
      </c>
      <c r="F123" s="2" t="s">
        <v>10</v>
      </c>
      <c r="G123" s="150"/>
      <c r="H123" s="150"/>
    </row>
    <row r="124" spans="1:8" ht="9.75">
      <c r="A124" s="143" t="s">
        <v>26</v>
      </c>
      <c r="B124" s="144"/>
      <c r="C124" s="144"/>
      <c r="D124" s="144"/>
      <c r="E124" s="144"/>
      <c r="F124" s="144"/>
      <c r="G124" s="144"/>
      <c r="H124" s="148"/>
    </row>
    <row r="125" spans="1:8" ht="12" customHeight="1">
      <c r="A125" s="14" t="s">
        <v>62</v>
      </c>
      <c r="B125" s="36">
        <v>200</v>
      </c>
      <c r="C125" s="18">
        <v>1.53</v>
      </c>
      <c r="D125" s="18">
        <v>5.1</v>
      </c>
      <c r="E125" s="18">
        <v>8</v>
      </c>
      <c r="F125" s="18">
        <v>83.9</v>
      </c>
      <c r="G125" s="8" t="s">
        <v>63</v>
      </c>
      <c r="H125" s="21" t="s">
        <v>64</v>
      </c>
    </row>
    <row r="126" spans="1:8" ht="9.75">
      <c r="A126" s="15" t="s">
        <v>151</v>
      </c>
      <c r="B126" s="41">
        <v>90</v>
      </c>
      <c r="C126" s="18">
        <v>12.23</v>
      </c>
      <c r="D126" s="18">
        <v>7.73</v>
      </c>
      <c r="E126" s="18">
        <v>12.14</v>
      </c>
      <c r="F126" s="18">
        <v>169.44</v>
      </c>
      <c r="G126" s="70" t="s">
        <v>152</v>
      </c>
      <c r="H126" s="66" t="s">
        <v>153</v>
      </c>
    </row>
    <row r="127" spans="1:8" ht="9.75">
      <c r="A127" s="33" t="s">
        <v>77</v>
      </c>
      <c r="B127" s="6">
        <v>150</v>
      </c>
      <c r="C127" s="13">
        <v>2.86</v>
      </c>
      <c r="D127" s="13">
        <v>4.32</v>
      </c>
      <c r="E127" s="13">
        <v>23.02</v>
      </c>
      <c r="F127" s="13">
        <v>142.4</v>
      </c>
      <c r="G127" s="13" t="s">
        <v>78</v>
      </c>
      <c r="H127" s="21" t="s">
        <v>79</v>
      </c>
    </row>
    <row r="128" spans="1:8" ht="9.75">
      <c r="A128" s="14" t="s">
        <v>112</v>
      </c>
      <c r="B128" s="11">
        <v>200</v>
      </c>
      <c r="C128" s="12">
        <v>0</v>
      </c>
      <c r="D128" s="12">
        <v>0</v>
      </c>
      <c r="E128" s="12">
        <v>19.97</v>
      </c>
      <c r="F128" s="12">
        <v>76</v>
      </c>
      <c r="G128" s="11" t="s">
        <v>113</v>
      </c>
      <c r="H128" s="21" t="s">
        <v>114</v>
      </c>
    </row>
    <row r="129" spans="1:8" ht="12.75" customHeight="1">
      <c r="A129" s="15" t="s">
        <v>18</v>
      </c>
      <c r="B129" s="16">
        <v>90</v>
      </c>
      <c r="C129" s="16">
        <v>0.45</v>
      </c>
      <c r="D129" s="16">
        <v>1.08</v>
      </c>
      <c r="E129" s="16">
        <v>12.6</v>
      </c>
      <c r="F129" s="16">
        <v>63</v>
      </c>
      <c r="G129" s="16"/>
      <c r="H129" s="15"/>
    </row>
    <row r="130" spans="1:8" ht="9.75">
      <c r="A130" s="33" t="s">
        <v>41</v>
      </c>
      <c r="B130" s="8">
        <v>40</v>
      </c>
      <c r="C130" s="28">
        <v>2.6</v>
      </c>
      <c r="D130" s="28">
        <v>0.4</v>
      </c>
      <c r="E130" s="28">
        <v>17.2</v>
      </c>
      <c r="F130" s="28">
        <v>85</v>
      </c>
      <c r="G130" s="134" t="s">
        <v>44</v>
      </c>
      <c r="H130" s="14" t="s">
        <v>42</v>
      </c>
    </row>
    <row r="131" spans="1:8" ht="9.75">
      <c r="A131" s="33" t="s">
        <v>43</v>
      </c>
      <c r="B131" s="36">
        <v>40</v>
      </c>
      <c r="C131" s="13">
        <v>3.2</v>
      </c>
      <c r="D131" s="13">
        <v>0.4</v>
      </c>
      <c r="E131" s="13">
        <v>20.4</v>
      </c>
      <c r="F131" s="13">
        <v>100</v>
      </c>
      <c r="G131" s="11" t="s">
        <v>44</v>
      </c>
      <c r="H131" s="21" t="s">
        <v>45</v>
      </c>
    </row>
    <row r="132" spans="1:8" ht="9.75">
      <c r="A132" s="23" t="s">
        <v>25</v>
      </c>
      <c r="B132" s="4">
        <f>SUM(B125:B131)</f>
        <v>810</v>
      </c>
      <c r="C132" s="24">
        <f>SUM(C125:C131)</f>
        <v>22.87</v>
      </c>
      <c r="D132" s="24">
        <f>SUM(D125:D131)</f>
        <v>19.029999999999994</v>
      </c>
      <c r="E132" s="24">
        <f>SUM(E125:E131)</f>
        <v>113.32999999999998</v>
      </c>
      <c r="F132" s="24">
        <f>SUM(F125:F131)</f>
        <v>719.74</v>
      </c>
      <c r="G132" s="4"/>
      <c r="H132" s="14"/>
    </row>
    <row r="133" spans="1:8" ht="9.75">
      <c r="A133" s="157" t="s">
        <v>215</v>
      </c>
      <c r="B133" s="158"/>
      <c r="C133" s="158"/>
      <c r="D133" s="158"/>
      <c r="E133" s="158"/>
      <c r="F133" s="158"/>
      <c r="G133" s="158"/>
      <c r="H133" s="159"/>
    </row>
    <row r="134" spans="1:8" s="129" customFormat="1" ht="9.75">
      <c r="A134" s="33" t="s">
        <v>210</v>
      </c>
      <c r="B134" s="126">
        <v>75</v>
      </c>
      <c r="C134" s="18">
        <v>7.73</v>
      </c>
      <c r="D134" s="18">
        <v>9.5</v>
      </c>
      <c r="E134" s="18">
        <v>27.69</v>
      </c>
      <c r="F134" s="18">
        <v>225.22</v>
      </c>
      <c r="G134" s="19" t="s">
        <v>211</v>
      </c>
      <c r="H134" s="21" t="s">
        <v>212</v>
      </c>
    </row>
    <row r="135" spans="1:8" s="129" customFormat="1" ht="10.5" customHeight="1">
      <c r="A135" s="21" t="s">
        <v>22</v>
      </c>
      <c r="B135" s="12">
        <v>215</v>
      </c>
      <c r="C135" s="12">
        <v>0.07</v>
      </c>
      <c r="D135" s="12">
        <v>0.02</v>
      </c>
      <c r="E135" s="130">
        <v>15</v>
      </c>
      <c r="F135" s="12">
        <v>60</v>
      </c>
      <c r="G135" s="130" t="s">
        <v>23</v>
      </c>
      <c r="H135" s="22" t="s">
        <v>24</v>
      </c>
    </row>
    <row r="136" spans="1:8" s="133" customFormat="1" ht="9.75">
      <c r="A136" s="23" t="s">
        <v>25</v>
      </c>
      <c r="B136" s="4">
        <f>SUM(B134:B135)</f>
        <v>290</v>
      </c>
      <c r="C136" s="37">
        <f>SUM(C134:C135)</f>
        <v>7.800000000000001</v>
      </c>
      <c r="D136" s="37">
        <f>SUM(D134:D135)</f>
        <v>9.52</v>
      </c>
      <c r="E136" s="131">
        <f>SUM(E134:E135)</f>
        <v>42.69</v>
      </c>
      <c r="F136" s="37">
        <f>SUM(F134:F135)</f>
        <v>285.22</v>
      </c>
      <c r="G136" s="132"/>
      <c r="H136" s="14"/>
    </row>
    <row r="137" spans="1:8" ht="9.75">
      <c r="A137" s="23" t="s">
        <v>46</v>
      </c>
      <c r="B137" s="4">
        <f>SUM(B132,B136)</f>
        <v>1100</v>
      </c>
      <c r="C137" s="4">
        <f>SUM(C132,C136)</f>
        <v>30.67</v>
      </c>
      <c r="D137" s="4">
        <f>SUM(D132,D136)</f>
        <v>28.549999999999994</v>
      </c>
      <c r="E137" s="4">
        <f>SUM(E132,E136)</f>
        <v>156.01999999999998</v>
      </c>
      <c r="F137" s="4">
        <f>SUM(F132,F136)</f>
        <v>1004.96</v>
      </c>
      <c r="G137" s="4"/>
      <c r="H137" s="14"/>
    </row>
    <row r="138" spans="1:8" ht="9.75">
      <c r="A138" s="151" t="s">
        <v>73</v>
      </c>
      <c r="B138" s="144"/>
      <c r="C138" s="144"/>
      <c r="D138" s="144"/>
      <c r="E138" s="144"/>
      <c r="F138" s="144"/>
      <c r="G138" s="145"/>
      <c r="H138" s="146"/>
    </row>
    <row r="139" spans="1:8" ht="9.75">
      <c r="A139" s="147" t="s">
        <v>2</v>
      </c>
      <c r="B139" s="143" t="s">
        <v>3</v>
      </c>
      <c r="C139" s="144"/>
      <c r="D139" s="144"/>
      <c r="E139" s="144"/>
      <c r="F139" s="144"/>
      <c r="G139" s="147" t="s">
        <v>4</v>
      </c>
      <c r="H139" s="147" t="s">
        <v>5</v>
      </c>
    </row>
    <row r="140" spans="1:8" ht="15" customHeight="1">
      <c r="A140" s="150"/>
      <c r="B140" s="3" t="s">
        <v>6</v>
      </c>
      <c r="C140" s="2" t="s">
        <v>7</v>
      </c>
      <c r="D140" s="2" t="s">
        <v>8</v>
      </c>
      <c r="E140" s="2" t="s">
        <v>9</v>
      </c>
      <c r="F140" s="2" t="s">
        <v>10</v>
      </c>
      <c r="G140" s="150"/>
      <c r="H140" s="150"/>
    </row>
    <row r="141" spans="1:8" ht="9.75">
      <c r="A141" s="143" t="s">
        <v>26</v>
      </c>
      <c r="B141" s="144"/>
      <c r="C141" s="144"/>
      <c r="D141" s="144"/>
      <c r="E141" s="144"/>
      <c r="F141" s="144"/>
      <c r="G141" s="144"/>
      <c r="H141" s="148"/>
    </row>
    <row r="142" spans="1:8" ht="13.5" customHeight="1">
      <c r="A142" s="14" t="s">
        <v>27</v>
      </c>
      <c r="B142" s="11">
        <v>200</v>
      </c>
      <c r="C142" s="13">
        <f>2.03/250*200</f>
        <v>1.6239999999999997</v>
      </c>
      <c r="D142" s="13">
        <f>2.74/250*200</f>
        <v>2.192</v>
      </c>
      <c r="E142" s="13">
        <f>16.27/250*200</f>
        <v>13.016</v>
      </c>
      <c r="F142" s="13">
        <f>96.41/250*200</f>
        <v>77.128</v>
      </c>
      <c r="G142" s="25" t="s">
        <v>28</v>
      </c>
      <c r="H142" s="21" t="s">
        <v>29</v>
      </c>
    </row>
    <row r="143" spans="1:8" ht="9.75">
      <c r="A143" s="22" t="s">
        <v>155</v>
      </c>
      <c r="B143" s="36">
        <v>230</v>
      </c>
      <c r="C143" s="28">
        <v>18.13</v>
      </c>
      <c r="D143" s="28">
        <v>14.03</v>
      </c>
      <c r="E143" s="28">
        <v>47.61</v>
      </c>
      <c r="F143" s="28">
        <v>393.83</v>
      </c>
      <c r="G143" s="11" t="s">
        <v>156</v>
      </c>
      <c r="H143" s="20" t="s">
        <v>157</v>
      </c>
    </row>
    <row r="144" spans="1:8" ht="22.5" customHeight="1">
      <c r="A144" s="29" t="s">
        <v>158</v>
      </c>
      <c r="B144" s="6">
        <v>60</v>
      </c>
      <c r="C144" s="18">
        <v>1.32</v>
      </c>
      <c r="D144" s="18">
        <v>0.06</v>
      </c>
      <c r="E144" s="18">
        <v>3.78</v>
      </c>
      <c r="F144" s="18">
        <v>21</v>
      </c>
      <c r="G144" s="30">
        <v>302</v>
      </c>
      <c r="H144" s="21" t="s">
        <v>37</v>
      </c>
    </row>
    <row r="145" spans="1:8" ht="9.75">
      <c r="A145" s="14" t="s">
        <v>38</v>
      </c>
      <c r="B145" s="12">
        <v>200</v>
      </c>
      <c r="C145" s="32">
        <v>0.15</v>
      </c>
      <c r="D145" s="32">
        <v>0.06</v>
      </c>
      <c r="E145" s="32">
        <v>20.65</v>
      </c>
      <c r="F145" s="32">
        <v>82.9</v>
      </c>
      <c r="G145" s="13" t="s">
        <v>39</v>
      </c>
      <c r="H145" s="21" t="s">
        <v>40</v>
      </c>
    </row>
    <row r="146" spans="1:8" ht="9.75">
      <c r="A146" s="33" t="s">
        <v>41</v>
      </c>
      <c r="B146" s="13">
        <v>20</v>
      </c>
      <c r="C146" s="18">
        <v>1.3</v>
      </c>
      <c r="D146" s="18">
        <v>0.2</v>
      </c>
      <c r="E146" s="18">
        <v>8.6</v>
      </c>
      <c r="F146" s="18">
        <v>43</v>
      </c>
      <c r="G146" s="34">
        <v>11</v>
      </c>
      <c r="H146" s="35" t="s">
        <v>42</v>
      </c>
    </row>
    <row r="147" spans="1:8" ht="9.75">
      <c r="A147" s="33" t="s">
        <v>43</v>
      </c>
      <c r="B147" s="36">
        <v>40</v>
      </c>
      <c r="C147" s="13">
        <v>3.2</v>
      </c>
      <c r="D147" s="13">
        <v>0.4</v>
      </c>
      <c r="E147" s="13">
        <v>20.4</v>
      </c>
      <c r="F147" s="13">
        <v>100</v>
      </c>
      <c r="G147" s="11" t="s">
        <v>44</v>
      </c>
      <c r="H147" s="21" t="s">
        <v>45</v>
      </c>
    </row>
    <row r="148" spans="1:8" ht="9.75">
      <c r="A148" s="23" t="s">
        <v>25</v>
      </c>
      <c r="B148" s="4">
        <f>SUM(B142:B147)</f>
        <v>750</v>
      </c>
      <c r="C148" s="24">
        <f>SUM(C142:C147)</f>
        <v>25.723999999999997</v>
      </c>
      <c r="D148" s="24">
        <f>SUM(D142:D147)</f>
        <v>16.941999999999997</v>
      </c>
      <c r="E148" s="24">
        <f>SUM(E142:E147)</f>
        <v>114.05599999999998</v>
      </c>
      <c r="F148" s="24">
        <f>SUM(F142:F147)</f>
        <v>717.858</v>
      </c>
      <c r="G148" s="4"/>
      <c r="H148" s="14"/>
    </row>
    <row r="149" spans="1:8" ht="9.75">
      <c r="A149" s="157" t="s">
        <v>215</v>
      </c>
      <c r="B149" s="158"/>
      <c r="C149" s="158"/>
      <c r="D149" s="158"/>
      <c r="E149" s="158"/>
      <c r="F149" s="158"/>
      <c r="G149" s="158"/>
      <c r="H149" s="159"/>
    </row>
    <row r="150" spans="1:8" ht="9.75">
      <c r="A150" s="33" t="s">
        <v>194</v>
      </c>
      <c r="B150" s="6">
        <v>100</v>
      </c>
      <c r="C150" s="7">
        <v>3.87</v>
      </c>
      <c r="D150" s="7">
        <v>12.1</v>
      </c>
      <c r="E150" s="7">
        <v>46.9</v>
      </c>
      <c r="F150" s="7">
        <v>309.7</v>
      </c>
      <c r="G150" s="136" t="s">
        <v>195</v>
      </c>
      <c r="H150" s="9" t="s">
        <v>196</v>
      </c>
    </row>
    <row r="151" spans="1:8" s="129" customFormat="1" ht="10.5" customHeight="1">
      <c r="A151" s="44" t="s">
        <v>59</v>
      </c>
      <c r="B151" s="13">
        <v>222</v>
      </c>
      <c r="C151" s="11">
        <v>0.13</v>
      </c>
      <c r="D151" s="11">
        <v>0.02</v>
      </c>
      <c r="E151" s="135">
        <v>15.2</v>
      </c>
      <c r="F151" s="11">
        <v>62</v>
      </c>
      <c r="G151" s="130" t="s">
        <v>60</v>
      </c>
      <c r="H151" s="45" t="s">
        <v>61</v>
      </c>
    </row>
    <row r="152" spans="1:8" s="133" customFormat="1" ht="9.75">
      <c r="A152" s="23" t="s">
        <v>25</v>
      </c>
      <c r="B152" s="4">
        <f>SUM(B150:B151)</f>
        <v>322</v>
      </c>
      <c r="C152" s="37">
        <f>SUM(C150:C151)</f>
        <v>4</v>
      </c>
      <c r="D152" s="37">
        <f>SUM(D150:D151)</f>
        <v>12.12</v>
      </c>
      <c r="E152" s="131">
        <f>SUM(E150:E151)</f>
        <v>62.099999999999994</v>
      </c>
      <c r="F152" s="37">
        <f>SUM(F150:F151)</f>
        <v>371.7</v>
      </c>
      <c r="G152" s="132"/>
      <c r="H152" s="14"/>
    </row>
    <row r="153" spans="1:8" ht="9.75">
      <c r="A153" s="23" t="s">
        <v>46</v>
      </c>
      <c r="B153" s="4">
        <f>SUM(B148,B152)</f>
        <v>1072</v>
      </c>
      <c r="C153" s="4">
        <f>SUM(C148,C152)</f>
        <v>29.723999999999997</v>
      </c>
      <c r="D153" s="4">
        <f>SUM(D148,D152)</f>
        <v>29.061999999999998</v>
      </c>
      <c r="E153" s="4">
        <f>SUM(E148,E152)</f>
        <v>176.15599999999998</v>
      </c>
      <c r="F153" s="4">
        <f>SUM(F148,F152)</f>
        <v>1089.558</v>
      </c>
      <c r="G153" s="4"/>
      <c r="H153" s="14"/>
    </row>
    <row r="154" spans="1:8" ht="9.75">
      <c r="A154" s="151" t="s">
        <v>100</v>
      </c>
      <c r="B154" s="144"/>
      <c r="C154" s="144"/>
      <c r="D154" s="144"/>
      <c r="E154" s="144"/>
      <c r="F154" s="144"/>
      <c r="G154" s="145"/>
      <c r="H154" s="146"/>
    </row>
    <row r="155" spans="1:8" ht="9.75">
      <c r="A155" s="147" t="s">
        <v>2</v>
      </c>
      <c r="B155" s="143" t="s">
        <v>3</v>
      </c>
      <c r="C155" s="144"/>
      <c r="D155" s="144"/>
      <c r="E155" s="144"/>
      <c r="F155" s="144"/>
      <c r="G155" s="147" t="s">
        <v>4</v>
      </c>
      <c r="H155" s="147" t="s">
        <v>5</v>
      </c>
    </row>
    <row r="156" spans="1:8" ht="10.5" customHeight="1">
      <c r="A156" s="150"/>
      <c r="B156" s="3" t="s">
        <v>6</v>
      </c>
      <c r="C156" s="2" t="s">
        <v>7</v>
      </c>
      <c r="D156" s="2" t="s">
        <v>8</v>
      </c>
      <c r="E156" s="2" t="s">
        <v>9</v>
      </c>
      <c r="F156" s="2" t="s">
        <v>10</v>
      </c>
      <c r="G156" s="150"/>
      <c r="H156" s="150"/>
    </row>
    <row r="157" spans="1:8" ht="9.75">
      <c r="A157" s="143" t="s">
        <v>26</v>
      </c>
      <c r="B157" s="144"/>
      <c r="C157" s="144"/>
      <c r="D157" s="144"/>
      <c r="E157" s="144"/>
      <c r="F157" s="144"/>
      <c r="G157" s="144"/>
      <c r="H157" s="148"/>
    </row>
    <row r="158" spans="1:8" ht="12.75" customHeight="1">
      <c r="A158" s="15" t="s">
        <v>107</v>
      </c>
      <c r="B158" s="60">
        <v>200</v>
      </c>
      <c r="C158" s="68">
        <v>3.6</v>
      </c>
      <c r="D158" s="68">
        <v>3.23</v>
      </c>
      <c r="E158" s="68">
        <v>13.31</v>
      </c>
      <c r="F158" s="68">
        <v>98.97</v>
      </c>
      <c r="G158" s="56" t="s">
        <v>108</v>
      </c>
      <c r="H158" s="31" t="s">
        <v>109</v>
      </c>
    </row>
    <row r="159" spans="1:8" ht="9.75">
      <c r="A159" s="29" t="s">
        <v>159</v>
      </c>
      <c r="B159" s="6">
        <v>100</v>
      </c>
      <c r="C159" s="18">
        <v>14.1</v>
      </c>
      <c r="D159" s="18">
        <v>15.3</v>
      </c>
      <c r="E159" s="18">
        <v>3.2</v>
      </c>
      <c r="F159" s="18">
        <v>205.9</v>
      </c>
      <c r="G159" s="8" t="s">
        <v>160</v>
      </c>
      <c r="H159" s="21" t="s">
        <v>161</v>
      </c>
    </row>
    <row r="160" spans="1:8" ht="9.75">
      <c r="A160" s="15" t="s">
        <v>162</v>
      </c>
      <c r="B160" s="16">
        <v>150</v>
      </c>
      <c r="C160" s="67">
        <v>5.52</v>
      </c>
      <c r="D160" s="67">
        <v>4.51</v>
      </c>
      <c r="E160" s="67">
        <v>26.45</v>
      </c>
      <c r="F160" s="67">
        <v>168.45</v>
      </c>
      <c r="G160" s="39" t="s">
        <v>69</v>
      </c>
      <c r="H160" s="15" t="s">
        <v>70</v>
      </c>
    </row>
    <row r="161" spans="1:8" ht="12.75" customHeight="1">
      <c r="A161" s="15" t="s">
        <v>163</v>
      </c>
      <c r="B161" s="71">
        <v>200</v>
      </c>
      <c r="C161" s="18">
        <v>0.1</v>
      </c>
      <c r="D161" s="18">
        <v>0.1</v>
      </c>
      <c r="E161" s="18">
        <v>15.9</v>
      </c>
      <c r="F161" s="18">
        <v>65</v>
      </c>
      <c r="G161" s="72" t="s">
        <v>164</v>
      </c>
      <c r="H161" s="26" t="s">
        <v>72</v>
      </c>
    </row>
    <row r="162" spans="1:8" ht="9.75">
      <c r="A162" s="14" t="s">
        <v>56</v>
      </c>
      <c r="B162" s="36">
        <v>100</v>
      </c>
      <c r="C162" s="13">
        <v>0.4</v>
      </c>
      <c r="D162" s="13">
        <v>0.4</v>
      </c>
      <c r="E162" s="13">
        <f>19.6/2</f>
        <v>9.8</v>
      </c>
      <c r="F162" s="13">
        <f>94/2</f>
        <v>47</v>
      </c>
      <c r="G162" s="19" t="s">
        <v>57</v>
      </c>
      <c r="H162" s="14" t="s">
        <v>58</v>
      </c>
    </row>
    <row r="163" spans="1:8" ht="9.75">
      <c r="A163" s="33" t="s">
        <v>41</v>
      </c>
      <c r="B163" s="13">
        <v>20</v>
      </c>
      <c r="C163" s="18">
        <v>1.3</v>
      </c>
      <c r="D163" s="18">
        <v>0.2</v>
      </c>
      <c r="E163" s="18">
        <v>8.6</v>
      </c>
      <c r="F163" s="18">
        <v>43</v>
      </c>
      <c r="G163" s="34">
        <v>11</v>
      </c>
      <c r="H163" s="35" t="s">
        <v>42</v>
      </c>
    </row>
    <row r="164" spans="1:8" ht="9.75">
      <c r="A164" s="40" t="s">
        <v>43</v>
      </c>
      <c r="B164" s="38">
        <v>40</v>
      </c>
      <c r="C164" s="18">
        <v>3.2</v>
      </c>
      <c r="D164" s="18">
        <v>0.4</v>
      </c>
      <c r="E164" s="18">
        <v>20.4</v>
      </c>
      <c r="F164" s="18">
        <v>100</v>
      </c>
      <c r="G164" s="16" t="s">
        <v>44</v>
      </c>
      <c r="H164" s="31" t="s">
        <v>45</v>
      </c>
    </row>
    <row r="165" spans="1:8" ht="9.75">
      <c r="A165" s="23" t="s">
        <v>25</v>
      </c>
      <c r="B165" s="4">
        <f>SUM(B158:B164)</f>
        <v>810</v>
      </c>
      <c r="C165" s="24">
        <f>SUM(C158:C164)</f>
        <v>28.22</v>
      </c>
      <c r="D165" s="24">
        <f>SUM(D158:D164)</f>
        <v>24.139999999999997</v>
      </c>
      <c r="E165" s="24">
        <f>SUM(E158:E164)</f>
        <v>97.66</v>
      </c>
      <c r="F165" s="24">
        <f>SUM(F158:F164)</f>
        <v>728.3199999999999</v>
      </c>
      <c r="G165" s="4"/>
      <c r="H165" s="14"/>
    </row>
    <row r="166" spans="1:8" ht="9.75">
      <c r="A166" s="157" t="s">
        <v>215</v>
      </c>
      <c r="B166" s="158"/>
      <c r="C166" s="158"/>
      <c r="D166" s="158"/>
      <c r="E166" s="158"/>
      <c r="F166" s="158"/>
      <c r="G166" s="158"/>
      <c r="H166" s="159"/>
    </row>
    <row r="167" spans="1:8" s="129" customFormat="1" ht="9.75">
      <c r="A167" s="21" t="s">
        <v>177</v>
      </c>
      <c r="B167" s="125">
        <v>60</v>
      </c>
      <c r="C167" s="13">
        <v>5.86</v>
      </c>
      <c r="D167" s="13">
        <v>6.96</v>
      </c>
      <c r="E167" s="13">
        <v>17.54</v>
      </c>
      <c r="F167" s="13">
        <v>158.41</v>
      </c>
      <c r="G167" s="128" t="s">
        <v>178</v>
      </c>
      <c r="H167" s="21" t="s">
        <v>179</v>
      </c>
    </row>
    <row r="168" spans="1:8" s="129" customFormat="1" ht="10.5" customHeight="1">
      <c r="A168" s="21" t="s">
        <v>22</v>
      </c>
      <c r="B168" s="12">
        <v>215</v>
      </c>
      <c r="C168" s="12">
        <v>0.07</v>
      </c>
      <c r="D168" s="12">
        <v>0.02</v>
      </c>
      <c r="E168" s="130">
        <v>15</v>
      </c>
      <c r="F168" s="12">
        <v>60</v>
      </c>
      <c r="G168" s="130" t="s">
        <v>23</v>
      </c>
      <c r="H168" s="22" t="s">
        <v>24</v>
      </c>
    </row>
    <row r="169" spans="1:8" s="133" customFormat="1" ht="9.75">
      <c r="A169" s="23" t="s">
        <v>25</v>
      </c>
      <c r="B169" s="4">
        <f>SUM(B167:B168)</f>
        <v>275</v>
      </c>
      <c r="C169" s="37">
        <f>SUM(C167:C168)</f>
        <v>5.930000000000001</v>
      </c>
      <c r="D169" s="37">
        <f>SUM(D167:D168)</f>
        <v>6.9799999999999995</v>
      </c>
      <c r="E169" s="131">
        <f>SUM(E167:E168)</f>
        <v>32.54</v>
      </c>
      <c r="F169" s="37">
        <f>SUM(F167:F168)</f>
        <v>218.41</v>
      </c>
      <c r="G169" s="132"/>
      <c r="H169" s="14"/>
    </row>
    <row r="170" spans="1:8" ht="9.75">
      <c r="A170" s="23" t="s">
        <v>46</v>
      </c>
      <c r="B170" s="4">
        <f>SUM(B165,B169)</f>
        <v>1085</v>
      </c>
      <c r="C170" s="4">
        <f>SUM(C165,C169)</f>
        <v>34.15</v>
      </c>
      <c r="D170" s="4">
        <f>SUM(D165,D169)</f>
        <v>31.119999999999997</v>
      </c>
      <c r="E170" s="4">
        <f>SUM(E165,E169)</f>
        <v>130.2</v>
      </c>
      <c r="F170" s="4">
        <f>SUM(F165,F169)</f>
        <v>946.7299999999999</v>
      </c>
      <c r="G170" s="4"/>
      <c r="H170" s="14"/>
    </row>
    <row r="171" spans="1:8" ht="9.75">
      <c r="A171" s="149" t="s">
        <v>115</v>
      </c>
      <c r="B171" s="149"/>
      <c r="C171" s="149"/>
      <c r="D171" s="149"/>
      <c r="E171" s="149"/>
      <c r="F171" s="149"/>
      <c r="G171" s="149"/>
      <c r="H171" s="149"/>
    </row>
    <row r="172" spans="1:8" ht="9.75">
      <c r="A172" s="147" t="s">
        <v>2</v>
      </c>
      <c r="B172" s="143" t="s">
        <v>3</v>
      </c>
      <c r="C172" s="144"/>
      <c r="D172" s="144"/>
      <c r="E172" s="144"/>
      <c r="F172" s="144"/>
      <c r="G172" s="147" t="s">
        <v>4</v>
      </c>
      <c r="H172" s="147" t="s">
        <v>5</v>
      </c>
    </row>
    <row r="173" spans="1:8" ht="11.25" customHeight="1">
      <c r="A173" s="150"/>
      <c r="B173" s="3" t="s">
        <v>6</v>
      </c>
      <c r="C173" s="2" t="s">
        <v>7</v>
      </c>
      <c r="D173" s="2" t="s">
        <v>8</v>
      </c>
      <c r="E173" s="2" t="s">
        <v>9</v>
      </c>
      <c r="F173" s="2" t="s">
        <v>10</v>
      </c>
      <c r="G173" s="150"/>
      <c r="H173" s="150"/>
    </row>
    <row r="174" spans="1:8" ht="9.75">
      <c r="A174" s="143" t="s">
        <v>26</v>
      </c>
      <c r="B174" s="144"/>
      <c r="C174" s="144"/>
      <c r="D174" s="144"/>
      <c r="E174" s="144"/>
      <c r="F174" s="144"/>
      <c r="G174" s="144"/>
      <c r="H174" s="148"/>
    </row>
    <row r="175" spans="1:8" ht="12.75" customHeight="1">
      <c r="A175" s="14" t="s">
        <v>135</v>
      </c>
      <c r="B175" s="64">
        <v>200</v>
      </c>
      <c r="C175" s="18">
        <v>1.38</v>
      </c>
      <c r="D175" s="18">
        <v>5.2</v>
      </c>
      <c r="E175" s="18">
        <v>8.92</v>
      </c>
      <c r="F175" s="18">
        <v>88.2</v>
      </c>
      <c r="G175" s="25" t="s">
        <v>136</v>
      </c>
      <c r="H175" s="65" t="s">
        <v>137</v>
      </c>
    </row>
    <row r="176" spans="1:8" ht="12" customHeight="1">
      <c r="A176" s="22" t="s">
        <v>89</v>
      </c>
      <c r="B176" s="36">
        <v>90</v>
      </c>
      <c r="C176" s="18">
        <v>19.6</v>
      </c>
      <c r="D176" s="18">
        <v>7.38</v>
      </c>
      <c r="E176" s="18">
        <v>7.1</v>
      </c>
      <c r="F176" s="18">
        <v>170.6</v>
      </c>
      <c r="G176" s="19" t="s">
        <v>90</v>
      </c>
      <c r="H176" s="26" t="s">
        <v>91</v>
      </c>
    </row>
    <row r="177" spans="1:8" ht="9.75">
      <c r="A177" s="33" t="s">
        <v>52</v>
      </c>
      <c r="B177" s="6">
        <v>150</v>
      </c>
      <c r="C177" s="28">
        <v>8.6</v>
      </c>
      <c r="D177" s="28">
        <v>6.09</v>
      </c>
      <c r="E177" s="28">
        <v>38.64</v>
      </c>
      <c r="F177" s="28">
        <v>243.75</v>
      </c>
      <c r="G177" s="12" t="s">
        <v>53</v>
      </c>
      <c r="H177" s="61" t="s">
        <v>54</v>
      </c>
    </row>
    <row r="178" spans="1:8" ht="33.75" customHeight="1">
      <c r="A178" s="29" t="s">
        <v>168</v>
      </c>
      <c r="B178" s="6">
        <v>60</v>
      </c>
      <c r="C178" s="18">
        <v>1.38</v>
      </c>
      <c r="D178" s="18">
        <v>0.06</v>
      </c>
      <c r="E178" s="18">
        <v>4.94</v>
      </c>
      <c r="F178" s="18">
        <v>26.6</v>
      </c>
      <c r="G178" s="30">
        <v>304</v>
      </c>
      <c r="H178" s="21" t="s">
        <v>169</v>
      </c>
    </row>
    <row r="179" spans="1:8" ht="9.75">
      <c r="A179" s="74" t="s">
        <v>127</v>
      </c>
      <c r="B179" s="42">
        <v>200</v>
      </c>
      <c r="C179" s="42">
        <v>0.6</v>
      </c>
      <c r="D179" s="42">
        <v>0.4</v>
      </c>
      <c r="E179" s="42">
        <v>32.6</v>
      </c>
      <c r="F179" s="42">
        <v>136.4</v>
      </c>
      <c r="G179" s="42" t="s">
        <v>128</v>
      </c>
      <c r="H179" s="75" t="s">
        <v>129</v>
      </c>
    </row>
    <row r="180" spans="1:8" ht="9.75">
      <c r="A180" s="33" t="s">
        <v>41</v>
      </c>
      <c r="B180" s="13">
        <v>20</v>
      </c>
      <c r="C180" s="18">
        <v>1.3</v>
      </c>
      <c r="D180" s="18">
        <v>0.2</v>
      </c>
      <c r="E180" s="18">
        <v>8.6</v>
      </c>
      <c r="F180" s="18">
        <v>43</v>
      </c>
      <c r="G180" s="34">
        <v>11</v>
      </c>
      <c r="H180" s="35" t="s">
        <v>42</v>
      </c>
    </row>
    <row r="181" spans="1:8" ht="9.75">
      <c r="A181" s="40" t="s">
        <v>43</v>
      </c>
      <c r="B181" s="38">
        <v>40</v>
      </c>
      <c r="C181" s="18">
        <v>3.2</v>
      </c>
      <c r="D181" s="18">
        <v>0.4</v>
      </c>
      <c r="E181" s="18">
        <v>20.4</v>
      </c>
      <c r="F181" s="18">
        <v>100</v>
      </c>
      <c r="G181" s="16" t="s">
        <v>44</v>
      </c>
      <c r="H181" s="31" t="s">
        <v>45</v>
      </c>
    </row>
    <row r="182" spans="1:8" ht="9.75">
      <c r="A182" s="23" t="s">
        <v>25</v>
      </c>
      <c r="B182" s="4">
        <f>SUM(B175:B181)</f>
        <v>760</v>
      </c>
      <c r="C182" s="24">
        <f>SUM(C175:C181)</f>
        <v>36.06</v>
      </c>
      <c r="D182" s="24">
        <f>SUM(D175:D181)</f>
        <v>19.729999999999997</v>
      </c>
      <c r="E182" s="24">
        <f>SUM(E175:E181)</f>
        <v>121.19999999999999</v>
      </c>
      <c r="F182" s="24">
        <f>SUM(F175:F181)</f>
        <v>808.55</v>
      </c>
      <c r="G182" s="4"/>
      <c r="H182" s="14"/>
    </row>
    <row r="183" spans="1:8" ht="9.75">
      <c r="A183" s="157" t="s">
        <v>215</v>
      </c>
      <c r="B183" s="158"/>
      <c r="C183" s="158"/>
      <c r="D183" s="158"/>
      <c r="E183" s="158"/>
      <c r="F183" s="158"/>
      <c r="G183" s="158"/>
      <c r="H183" s="159"/>
    </row>
    <row r="184" spans="1:8" s="129" customFormat="1" ht="9.75">
      <c r="A184" s="137" t="s">
        <v>104</v>
      </c>
      <c r="B184" s="36">
        <v>80</v>
      </c>
      <c r="C184" s="13">
        <v>8.22</v>
      </c>
      <c r="D184" s="13">
        <v>10.3</v>
      </c>
      <c r="E184" s="140">
        <v>21.86</v>
      </c>
      <c r="F184" s="13">
        <v>212.8</v>
      </c>
      <c r="G184" s="138" t="s">
        <v>105</v>
      </c>
      <c r="H184" s="21" t="s">
        <v>106</v>
      </c>
    </row>
    <row r="185" spans="1:8" s="129" customFormat="1" ht="10.5" customHeight="1">
      <c r="A185" s="44" t="s">
        <v>59</v>
      </c>
      <c r="B185" s="13">
        <v>222</v>
      </c>
      <c r="C185" s="11">
        <v>0.13</v>
      </c>
      <c r="D185" s="11">
        <v>0.02</v>
      </c>
      <c r="E185" s="135">
        <v>15.2</v>
      </c>
      <c r="F185" s="11">
        <v>62</v>
      </c>
      <c r="G185" s="130" t="s">
        <v>60</v>
      </c>
      <c r="H185" s="45" t="s">
        <v>61</v>
      </c>
    </row>
    <row r="186" spans="1:8" s="133" customFormat="1" ht="9.75">
      <c r="A186" s="23" t="s">
        <v>25</v>
      </c>
      <c r="B186" s="4">
        <f>SUM(B184:B185)</f>
        <v>302</v>
      </c>
      <c r="C186" s="37">
        <f>SUM(C184:C185)</f>
        <v>8.350000000000001</v>
      </c>
      <c r="D186" s="37">
        <f>SUM(D184:D185)</f>
        <v>10.32</v>
      </c>
      <c r="E186" s="131">
        <f>SUM(E184:E185)</f>
        <v>37.06</v>
      </c>
      <c r="F186" s="37">
        <f>SUM(F184:F185)</f>
        <v>274.8</v>
      </c>
      <c r="G186" s="132"/>
      <c r="H186" s="14"/>
    </row>
    <row r="187" spans="1:8" ht="9.75">
      <c r="A187" s="23" t="s">
        <v>46</v>
      </c>
      <c r="B187" s="4">
        <f>SUM(B182,B186)</f>
        <v>1062</v>
      </c>
      <c r="C187" s="4">
        <f>SUM(C182,C186)</f>
        <v>44.410000000000004</v>
      </c>
      <c r="D187" s="4">
        <f>SUM(D182,D186)</f>
        <v>30.049999999999997</v>
      </c>
      <c r="E187" s="4">
        <f>SUM(E182,E186)</f>
        <v>158.26</v>
      </c>
      <c r="F187" s="4">
        <f>SUM(F182,F186)</f>
        <v>1083.35</v>
      </c>
      <c r="G187" s="4"/>
      <c r="H187" s="14"/>
    </row>
    <row r="188" spans="1:8" ht="9.75">
      <c r="A188" s="149" t="s">
        <v>130</v>
      </c>
      <c r="B188" s="149"/>
      <c r="C188" s="149"/>
      <c r="D188" s="149"/>
      <c r="E188" s="149"/>
      <c r="F188" s="149"/>
      <c r="G188" s="149"/>
      <c r="H188" s="149"/>
    </row>
    <row r="189" spans="1:8" ht="9.75">
      <c r="A189" s="147" t="s">
        <v>2</v>
      </c>
      <c r="B189" s="143" t="s">
        <v>3</v>
      </c>
      <c r="C189" s="144"/>
      <c r="D189" s="144"/>
      <c r="E189" s="144"/>
      <c r="F189" s="144"/>
      <c r="G189" s="147" t="s">
        <v>4</v>
      </c>
      <c r="H189" s="147" t="s">
        <v>5</v>
      </c>
    </row>
    <row r="190" spans="1:8" ht="14.25" customHeight="1">
      <c r="A190" s="150"/>
      <c r="B190" s="3" t="s">
        <v>6</v>
      </c>
      <c r="C190" s="2" t="s">
        <v>7</v>
      </c>
      <c r="D190" s="2" t="s">
        <v>8</v>
      </c>
      <c r="E190" s="2" t="s">
        <v>9</v>
      </c>
      <c r="F190" s="2" t="s">
        <v>10</v>
      </c>
      <c r="G190" s="150"/>
      <c r="H190" s="150"/>
    </row>
    <row r="191" spans="1:8" ht="9.75">
      <c r="A191" s="143" t="s">
        <v>26</v>
      </c>
      <c r="B191" s="144"/>
      <c r="C191" s="145"/>
      <c r="D191" s="145"/>
      <c r="E191" s="145"/>
      <c r="F191" s="145"/>
      <c r="G191" s="145"/>
      <c r="H191" s="146"/>
    </row>
    <row r="192" spans="1:8" ht="15" customHeight="1">
      <c r="A192" s="15" t="s">
        <v>107</v>
      </c>
      <c r="B192" s="60">
        <v>200</v>
      </c>
      <c r="C192" s="18">
        <v>3.6</v>
      </c>
      <c r="D192" s="18">
        <v>3.23</v>
      </c>
      <c r="E192" s="18">
        <v>13.31</v>
      </c>
      <c r="F192" s="18">
        <v>98.97</v>
      </c>
      <c r="G192" s="56" t="s">
        <v>108</v>
      </c>
      <c r="H192" s="31" t="s">
        <v>109</v>
      </c>
    </row>
    <row r="193" spans="1:8" ht="9.75">
      <c r="A193" s="5" t="s">
        <v>172</v>
      </c>
      <c r="B193" s="6">
        <v>90</v>
      </c>
      <c r="C193" s="13">
        <v>14.9</v>
      </c>
      <c r="D193" s="13">
        <v>11.2</v>
      </c>
      <c r="E193" s="13">
        <v>13.1</v>
      </c>
      <c r="F193" s="13">
        <v>214.2</v>
      </c>
      <c r="G193" s="19" t="s">
        <v>173</v>
      </c>
      <c r="H193" s="20" t="s">
        <v>174</v>
      </c>
    </row>
    <row r="194" spans="1:8" ht="9.75">
      <c r="A194" s="14" t="s">
        <v>68</v>
      </c>
      <c r="B194" s="11">
        <v>150</v>
      </c>
      <c r="C194" s="11">
        <v>5.52</v>
      </c>
      <c r="D194" s="11">
        <v>4.51</v>
      </c>
      <c r="E194" s="11">
        <v>26.45</v>
      </c>
      <c r="F194" s="11">
        <v>168.45</v>
      </c>
      <c r="G194" s="19" t="s">
        <v>69</v>
      </c>
      <c r="H194" s="14" t="s">
        <v>70</v>
      </c>
    </row>
    <row r="195" spans="1:8" ht="9.75">
      <c r="A195" s="14" t="s">
        <v>141</v>
      </c>
      <c r="B195" s="12">
        <v>200</v>
      </c>
      <c r="C195" s="32">
        <v>0.33</v>
      </c>
      <c r="D195" s="32">
        <v>0</v>
      </c>
      <c r="E195" s="32">
        <v>22.78</v>
      </c>
      <c r="F195" s="32">
        <v>94.44</v>
      </c>
      <c r="G195" s="19" t="s">
        <v>142</v>
      </c>
      <c r="H195" s="21" t="s">
        <v>143</v>
      </c>
    </row>
    <row r="196" spans="1:8" ht="9.75">
      <c r="A196" s="33" t="s">
        <v>41</v>
      </c>
      <c r="B196" s="6">
        <v>40</v>
      </c>
      <c r="C196" s="28">
        <v>2.6</v>
      </c>
      <c r="D196" s="28">
        <v>0.4</v>
      </c>
      <c r="E196" s="28">
        <v>17.2</v>
      </c>
      <c r="F196" s="28">
        <v>85</v>
      </c>
      <c r="G196" s="13" t="s">
        <v>44</v>
      </c>
      <c r="H196" s="14" t="s">
        <v>42</v>
      </c>
    </row>
    <row r="197" spans="1:8" ht="9.75">
      <c r="A197" s="40" t="s">
        <v>43</v>
      </c>
      <c r="B197" s="38">
        <v>40</v>
      </c>
      <c r="C197" s="18">
        <v>3.2</v>
      </c>
      <c r="D197" s="18">
        <v>0.4</v>
      </c>
      <c r="E197" s="18">
        <v>20.4</v>
      </c>
      <c r="F197" s="18">
        <v>100</v>
      </c>
      <c r="G197" s="16" t="s">
        <v>44</v>
      </c>
      <c r="H197" s="31" t="s">
        <v>45</v>
      </c>
    </row>
    <row r="198" spans="1:8" ht="9.75">
      <c r="A198" s="23" t="s">
        <v>25</v>
      </c>
      <c r="B198" s="4">
        <f>SUM(B192:B197)</f>
        <v>720</v>
      </c>
      <c r="C198" s="24">
        <f>SUM(C192:C197)</f>
        <v>30.15</v>
      </c>
      <c r="D198" s="24">
        <f>SUM(D192:D197)</f>
        <v>19.739999999999995</v>
      </c>
      <c r="E198" s="24">
        <f>SUM(E192:E197)</f>
        <v>113.24000000000001</v>
      </c>
      <c r="F198" s="24">
        <f>SUM(F192:F197)</f>
        <v>761.06</v>
      </c>
      <c r="G198" s="4"/>
      <c r="H198" s="14"/>
    </row>
    <row r="199" spans="1:8" ht="9.75">
      <c r="A199" s="157" t="s">
        <v>215</v>
      </c>
      <c r="B199" s="158"/>
      <c r="C199" s="158"/>
      <c r="D199" s="158"/>
      <c r="E199" s="158"/>
      <c r="F199" s="158"/>
      <c r="G199" s="158"/>
      <c r="H199" s="159"/>
    </row>
    <row r="200" spans="1:8" s="129" customFormat="1" ht="9.75">
      <c r="A200" s="21" t="s">
        <v>182</v>
      </c>
      <c r="B200" s="125">
        <v>60</v>
      </c>
      <c r="C200" s="13">
        <v>7.65</v>
      </c>
      <c r="D200" s="13">
        <v>8.49</v>
      </c>
      <c r="E200" s="13">
        <v>22.6</v>
      </c>
      <c r="F200" s="13">
        <v>199.8</v>
      </c>
      <c r="G200" s="128" t="s">
        <v>183</v>
      </c>
      <c r="H200" s="21" t="s">
        <v>184</v>
      </c>
    </row>
    <row r="201" spans="1:8" s="129" customFormat="1" ht="10.5" customHeight="1">
      <c r="A201" s="21" t="s">
        <v>22</v>
      </c>
      <c r="B201" s="12">
        <v>215</v>
      </c>
      <c r="C201" s="12">
        <v>0.07</v>
      </c>
      <c r="D201" s="12">
        <v>0.02</v>
      </c>
      <c r="E201" s="130">
        <v>15</v>
      </c>
      <c r="F201" s="12">
        <v>60</v>
      </c>
      <c r="G201" s="130" t="s">
        <v>23</v>
      </c>
      <c r="H201" s="22" t="s">
        <v>24</v>
      </c>
    </row>
    <row r="202" spans="1:8" s="133" customFormat="1" ht="9.75">
      <c r="A202" s="23" t="s">
        <v>25</v>
      </c>
      <c r="B202" s="4">
        <f>SUM(B200:B201)</f>
        <v>275</v>
      </c>
      <c r="C202" s="37">
        <f>SUM(C200:C201)</f>
        <v>7.720000000000001</v>
      </c>
      <c r="D202" s="37">
        <f>SUM(D200:D201)</f>
        <v>8.51</v>
      </c>
      <c r="E202" s="131">
        <f>SUM(E200:E201)</f>
        <v>37.6</v>
      </c>
      <c r="F202" s="37">
        <f>SUM(F200:F201)</f>
        <v>259.8</v>
      </c>
      <c r="G202" s="132"/>
      <c r="H202" s="14"/>
    </row>
    <row r="203" spans="1:8" ht="9.75">
      <c r="A203" s="23" t="s">
        <v>46</v>
      </c>
      <c r="B203" s="4">
        <f>SUM(B198,B202)</f>
        <v>995</v>
      </c>
      <c r="C203" s="4">
        <f>SUM(C198,C202)</f>
        <v>37.87</v>
      </c>
      <c r="D203" s="4">
        <f>SUM(D198,D202)</f>
        <v>28.249999999999993</v>
      </c>
      <c r="E203" s="4">
        <f>SUM(E198,E202)</f>
        <v>150.84</v>
      </c>
      <c r="F203" s="4">
        <f>SUM(F198,F202)</f>
        <v>1020.8599999999999</v>
      </c>
      <c r="G203" s="4"/>
      <c r="H203" s="14"/>
    </row>
  </sheetData>
  <sheetProtection/>
  <mergeCells count="86">
    <mergeCell ref="A1:H1"/>
    <mergeCell ref="A2:H2"/>
    <mergeCell ref="A3:A4"/>
    <mergeCell ref="B3:F3"/>
    <mergeCell ref="G3:G4"/>
    <mergeCell ref="H3:H4"/>
    <mergeCell ref="A5:H5"/>
    <mergeCell ref="A14:H14"/>
    <mergeCell ref="A19:H19"/>
    <mergeCell ref="A20:A21"/>
    <mergeCell ref="B20:F20"/>
    <mergeCell ref="G20:G21"/>
    <mergeCell ref="H20:H21"/>
    <mergeCell ref="A22:H22"/>
    <mergeCell ref="A31:H31"/>
    <mergeCell ref="A36:H36"/>
    <mergeCell ref="A37:A38"/>
    <mergeCell ref="B37:F37"/>
    <mergeCell ref="G37:G38"/>
    <mergeCell ref="H37:H38"/>
    <mergeCell ref="A39:H39"/>
    <mergeCell ref="A48:H48"/>
    <mergeCell ref="A53:H53"/>
    <mergeCell ref="A54:A55"/>
    <mergeCell ref="B54:F54"/>
    <mergeCell ref="G54:G55"/>
    <mergeCell ref="H54:H55"/>
    <mergeCell ref="A56:H56"/>
    <mergeCell ref="A65:H65"/>
    <mergeCell ref="A70:H70"/>
    <mergeCell ref="A71:A72"/>
    <mergeCell ref="B71:F71"/>
    <mergeCell ref="G71:G72"/>
    <mergeCell ref="H71:H72"/>
    <mergeCell ref="A73:H73"/>
    <mergeCell ref="A82:H82"/>
    <mergeCell ref="A87:H87"/>
    <mergeCell ref="A88:A89"/>
    <mergeCell ref="B88:F88"/>
    <mergeCell ref="G88:G89"/>
    <mergeCell ref="H88:H89"/>
    <mergeCell ref="A90:H90"/>
    <mergeCell ref="A98:H98"/>
    <mergeCell ref="A103:H103"/>
    <mergeCell ref="A104:H104"/>
    <mergeCell ref="A105:A106"/>
    <mergeCell ref="B105:F105"/>
    <mergeCell ref="G105:G106"/>
    <mergeCell ref="H105:H106"/>
    <mergeCell ref="A107:H107"/>
    <mergeCell ref="A116:H116"/>
    <mergeCell ref="A121:H121"/>
    <mergeCell ref="A122:A123"/>
    <mergeCell ref="B122:F122"/>
    <mergeCell ref="G122:G123"/>
    <mergeCell ref="H122:H123"/>
    <mergeCell ref="A124:H124"/>
    <mergeCell ref="A133:H133"/>
    <mergeCell ref="A138:H138"/>
    <mergeCell ref="A139:A140"/>
    <mergeCell ref="B139:F139"/>
    <mergeCell ref="G139:G140"/>
    <mergeCell ref="H139:H140"/>
    <mergeCell ref="A141:H141"/>
    <mergeCell ref="A149:H149"/>
    <mergeCell ref="A154:H154"/>
    <mergeCell ref="A155:A156"/>
    <mergeCell ref="B155:F155"/>
    <mergeCell ref="G155:G156"/>
    <mergeCell ref="H155:H156"/>
    <mergeCell ref="A157:H157"/>
    <mergeCell ref="A166:H166"/>
    <mergeCell ref="A171:H171"/>
    <mergeCell ref="A172:A173"/>
    <mergeCell ref="B172:F172"/>
    <mergeCell ref="G172:G173"/>
    <mergeCell ref="H172:H173"/>
    <mergeCell ref="A191:H191"/>
    <mergeCell ref="A199:H199"/>
    <mergeCell ref="A174:H174"/>
    <mergeCell ref="A183:H183"/>
    <mergeCell ref="A188:H188"/>
    <mergeCell ref="A189:A190"/>
    <mergeCell ref="B189:F189"/>
    <mergeCell ref="G189:G190"/>
    <mergeCell ref="H189:H19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7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3.57421875" style="1" customWidth="1"/>
    <col min="2" max="2" width="7.7109375" style="1" customWidth="1"/>
    <col min="3" max="3" width="8.00390625" style="1" customWidth="1"/>
    <col min="4" max="4" width="8.140625" style="1" customWidth="1"/>
    <col min="5" max="5" width="9.57421875" style="1" customWidth="1"/>
    <col min="6" max="9" width="7.8515625" style="1" customWidth="1"/>
    <col min="10" max="10" width="9.421875" style="1" customWidth="1"/>
    <col min="11" max="11" width="7.8515625" style="1" customWidth="1"/>
    <col min="12" max="12" width="8.421875" style="1" customWidth="1"/>
    <col min="13" max="13" width="15.7109375" style="1" customWidth="1"/>
    <col min="14" max="16384" width="9.140625" style="1" customWidth="1"/>
  </cols>
  <sheetData>
    <row r="1" spans="1:13" ht="9.75">
      <c r="A1" s="157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9"/>
    </row>
    <row r="2" spans="1:13" ht="9.75">
      <c r="A2" s="143" t="s">
        <v>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8"/>
    </row>
    <row r="3" spans="1:13" ht="9.75">
      <c r="A3" s="147" t="s">
        <v>2</v>
      </c>
      <c r="B3" s="143" t="s">
        <v>3</v>
      </c>
      <c r="C3" s="144"/>
      <c r="D3" s="144"/>
      <c r="E3" s="144"/>
      <c r="F3" s="148"/>
      <c r="G3" s="151" t="s">
        <v>175</v>
      </c>
      <c r="H3" s="145"/>
      <c r="I3" s="145"/>
      <c r="J3" s="145"/>
      <c r="K3" s="146"/>
      <c r="L3" s="147" t="s">
        <v>4</v>
      </c>
      <c r="M3" s="147" t="s">
        <v>5</v>
      </c>
    </row>
    <row r="4" spans="1:13" ht="15" customHeight="1">
      <c r="A4" s="150"/>
      <c r="B4" s="3" t="s">
        <v>6</v>
      </c>
      <c r="C4" s="2" t="s">
        <v>7</v>
      </c>
      <c r="D4" s="2" t="s">
        <v>8</v>
      </c>
      <c r="E4" s="2" t="s">
        <v>9</v>
      </c>
      <c r="F4" s="2" t="s">
        <v>10</v>
      </c>
      <c r="G4" s="3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150"/>
      <c r="M4" s="150"/>
    </row>
    <row r="5" spans="1:13" ht="9.75">
      <c r="A5" s="143" t="s">
        <v>216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4"/>
      <c r="M5" s="148"/>
    </row>
    <row r="6" spans="1:13" ht="13.5" customHeight="1">
      <c r="A6" s="14" t="s">
        <v>27</v>
      </c>
      <c r="B6" s="11">
        <v>200</v>
      </c>
      <c r="C6" s="13">
        <v>1.62</v>
      </c>
      <c r="D6" s="13">
        <v>2.19</v>
      </c>
      <c r="E6" s="13">
        <v>12.81</v>
      </c>
      <c r="F6" s="13">
        <v>77.13</v>
      </c>
      <c r="G6" s="78">
        <v>250</v>
      </c>
      <c r="H6" s="7">
        <v>2.03</v>
      </c>
      <c r="I6" s="7">
        <v>2.74</v>
      </c>
      <c r="J6" s="7">
        <v>16.27</v>
      </c>
      <c r="K6" s="7">
        <v>96.41</v>
      </c>
      <c r="L6" s="25" t="s">
        <v>28</v>
      </c>
      <c r="M6" s="21" t="s">
        <v>29</v>
      </c>
    </row>
    <row r="7" spans="1:13" ht="9.75">
      <c r="A7" s="14" t="s">
        <v>122</v>
      </c>
      <c r="B7" s="36">
        <v>100</v>
      </c>
      <c r="C7" s="7">
        <v>6.55</v>
      </c>
      <c r="D7" s="7">
        <v>12</v>
      </c>
      <c r="E7" s="7">
        <v>3.1</v>
      </c>
      <c r="F7" s="7">
        <v>147</v>
      </c>
      <c r="G7" s="113">
        <v>100</v>
      </c>
      <c r="H7" s="114">
        <v>6.55</v>
      </c>
      <c r="I7" s="114">
        <v>12</v>
      </c>
      <c r="J7" s="114">
        <v>3.1</v>
      </c>
      <c r="K7" s="114">
        <v>147</v>
      </c>
      <c r="L7" s="19">
        <v>354</v>
      </c>
      <c r="M7" s="21" t="s">
        <v>123</v>
      </c>
    </row>
    <row r="8" spans="1:13" ht="13.5" customHeight="1">
      <c r="A8" s="14" t="s">
        <v>33</v>
      </c>
      <c r="B8" s="11">
        <v>150</v>
      </c>
      <c r="C8" s="13">
        <v>3.44</v>
      </c>
      <c r="D8" s="13">
        <v>13.15</v>
      </c>
      <c r="E8" s="13">
        <v>27.92</v>
      </c>
      <c r="F8" s="13">
        <v>243.75</v>
      </c>
      <c r="G8" s="13">
        <v>180</v>
      </c>
      <c r="H8" s="7">
        <v>4.12</v>
      </c>
      <c r="I8" s="7">
        <v>15.78</v>
      </c>
      <c r="J8" s="7">
        <v>33.5</v>
      </c>
      <c r="K8" s="7">
        <v>292.5</v>
      </c>
      <c r="L8" s="19" t="s">
        <v>34</v>
      </c>
      <c r="M8" s="21" t="s">
        <v>35</v>
      </c>
    </row>
    <row r="9" spans="1:13" s="85" customFormat="1" ht="12" customHeight="1">
      <c r="A9" s="81" t="s">
        <v>22</v>
      </c>
      <c r="B9" s="88">
        <v>215</v>
      </c>
      <c r="C9" s="88">
        <v>0.07</v>
      </c>
      <c r="D9" s="88">
        <v>0.02</v>
      </c>
      <c r="E9" s="89">
        <v>15</v>
      </c>
      <c r="F9" s="88">
        <v>60</v>
      </c>
      <c r="G9" s="88">
        <v>215</v>
      </c>
      <c r="H9" s="88">
        <v>0.07</v>
      </c>
      <c r="I9" s="88">
        <v>0.02</v>
      </c>
      <c r="J9" s="88">
        <v>15</v>
      </c>
      <c r="K9" s="88">
        <v>60</v>
      </c>
      <c r="L9" s="89" t="s">
        <v>23</v>
      </c>
      <c r="M9" s="90" t="s">
        <v>24</v>
      </c>
    </row>
    <row r="10" spans="1:13" ht="9.75">
      <c r="A10" s="33" t="s">
        <v>41</v>
      </c>
      <c r="B10" s="13">
        <v>20</v>
      </c>
      <c r="C10" s="18">
        <v>1.3</v>
      </c>
      <c r="D10" s="18">
        <v>0.2</v>
      </c>
      <c r="E10" s="18">
        <v>8.6</v>
      </c>
      <c r="F10" s="18">
        <v>43</v>
      </c>
      <c r="G10" s="57">
        <v>20</v>
      </c>
      <c r="H10" s="18">
        <v>1.3</v>
      </c>
      <c r="I10" s="18">
        <v>0.2</v>
      </c>
      <c r="J10" s="18">
        <v>8.6</v>
      </c>
      <c r="K10" s="18">
        <v>43</v>
      </c>
      <c r="L10" s="34">
        <v>11</v>
      </c>
      <c r="M10" s="35" t="s">
        <v>42</v>
      </c>
    </row>
    <row r="11" spans="1:13" ht="9.75">
      <c r="A11" s="23" t="s">
        <v>25</v>
      </c>
      <c r="B11" s="4">
        <f aca="true" t="shared" si="0" ref="B11:K11">SUM(B6:B10)</f>
        <v>685</v>
      </c>
      <c r="C11" s="37">
        <f t="shared" si="0"/>
        <v>12.98</v>
      </c>
      <c r="D11" s="37">
        <f t="shared" si="0"/>
        <v>27.56</v>
      </c>
      <c r="E11" s="37">
        <f t="shared" si="0"/>
        <v>67.42999999999999</v>
      </c>
      <c r="F11" s="37">
        <f t="shared" si="0"/>
        <v>570.88</v>
      </c>
      <c r="G11" s="37">
        <f t="shared" si="0"/>
        <v>765</v>
      </c>
      <c r="H11" s="37">
        <f t="shared" si="0"/>
        <v>14.07</v>
      </c>
      <c r="I11" s="37">
        <f t="shared" si="0"/>
        <v>30.74</v>
      </c>
      <c r="J11" s="37">
        <f t="shared" si="0"/>
        <v>76.47</v>
      </c>
      <c r="K11" s="37">
        <f t="shared" si="0"/>
        <v>638.91</v>
      </c>
      <c r="L11" s="4"/>
      <c r="M11" s="14"/>
    </row>
    <row r="12" spans="1:13" ht="9.75">
      <c r="A12" s="157" t="s">
        <v>217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9"/>
    </row>
    <row r="13" spans="1:13" s="85" customFormat="1" ht="9.75">
      <c r="A13" s="81" t="s">
        <v>177</v>
      </c>
      <c r="B13" s="82">
        <v>100</v>
      </c>
      <c r="C13" s="83">
        <v>9.77</v>
      </c>
      <c r="D13" s="83">
        <v>11.6</v>
      </c>
      <c r="E13" s="83">
        <v>29.23</v>
      </c>
      <c r="F13" s="83">
        <v>264.02</v>
      </c>
      <c r="G13" s="82">
        <v>100</v>
      </c>
      <c r="H13" s="83">
        <v>9.77</v>
      </c>
      <c r="I13" s="83">
        <v>11.6</v>
      </c>
      <c r="J13" s="83">
        <v>29.23</v>
      </c>
      <c r="K13" s="83">
        <v>264.02</v>
      </c>
      <c r="L13" s="84" t="s">
        <v>178</v>
      </c>
      <c r="M13" s="81" t="s">
        <v>179</v>
      </c>
    </row>
    <row r="14" spans="1:13" s="85" customFormat="1" ht="11.25" customHeight="1">
      <c r="A14" s="15" t="s">
        <v>18</v>
      </c>
      <c r="B14" s="16">
        <v>90</v>
      </c>
      <c r="C14" s="16">
        <v>0.45</v>
      </c>
      <c r="D14" s="16">
        <v>1.08</v>
      </c>
      <c r="E14" s="16">
        <v>12.6</v>
      </c>
      <c r="F14" s="16">
        <v>63</v>
      </c>
      <c r="G14" s="16">
        <v>90</v>
      </c>
      <c r="H14" s="16">
        <v>0.45</v>
      </c>
      <c r="I14" s="16">
        <v>1.08</v>
      </c>
      <c r="J14" s="16">
        <v>12.6</v>
      </c>
      <c r="K14" s="16">
        <v>63</v>
      </c>
      <c r="L14" s="84"/>
      <c r="M14" s="53"/>
    </row>
    <row r="15" spans="1:13" ht="9.75">
      <c r="A15" s="14" t="s">
        <v>38</v>
      </c>
      <c r="B15" s="12">
        <v>200</v>
      </c>
      <c r="C15" s="32">
        <v>0.15</v>
      </c>
      <c r="D15" s="32">
        <v>0.06</v>
      </c>
      <c r="E15" s="32">
        <v>20.65</v>
      </c>
      <c r="F15" s="32">
        <v>82.9</v>
      </c>
      <c r="G15" s="32">
        <v>200</v>
      </c>
      <c r="H15" s="32">
        <v>0.15</v>
      </c>
      <c r="I15" s="32">
        <v>0.06</v>
      </c>
      <c r="J15" s="32">
        <v>20.65</v>
      </c>
      <c r="K15" s="32">
        <v>82.9</v>
      </c>
      <c r="L15" s="13" t="s">
        <v>39</v>
      </c>
      <c r="M15" s="21" t="s">
        <v>40</v>
      </c>
    </row>
    <row r="16" spans="1:13" s="95" customFormat="1" ht="12" customHeight="1">
      <c r="A16" s="91" t="s">
        <v>25</v>
      </c>
      <c r="B16" s="92">
        <f>SUM(B13:B15)</f>
        <v>390</v>
      </c>
      <c r="C16" s="92">
        <f aca="true" t="shared" si="1" ref="C16:K16">SUM(C13:C15)</f>
        <v>10.37</v>
      </c>
      <c r="D16" s="92">
        <f t="shared" si="1"/>
        <v>12.74</v>
      </c>
      <c r="E16" s="92">
        <f t="shared" si="1"/>
        <v>62.48</v>
      </c>
      <c r="F16" s="92">
        <f t="shared" si="1"/>
        <v>409.91999999999996</v>
      </c>
      <c r="G16" s="92">
        <f t="shared" si="1"/>
        <v>390</v>
      </c>
      <c r="H16" s="92">
        <f t="shared" si="1"/>
        <v>10.37</v>
      </c>
      <c r="I16" s="92">
        <f t="shared" si="1"/>
        <v>12.74</v>
      </c>
      <c r="J16" s="92">
        <f t="shared" si="1"/>
        <v>62.48</v>
      </c>
      <c r="K16" s="92">
        <f t="shared" si="1"/>
        <v>409.91999999999996</v>
      </c>
      <c r="L16" s="93"/>
      <c r="M16" s="94"/>
    </row>
    <row r="17" spans="1:13" ht="9.75">
      <c r="A17" s="151" t="s">
        <v>47</v>
      </c>
      <c r="B17" s="144"/>
      <c r="C17" s="144"/>
      <c r="D17" s="144"/>
      <c r="E17" s="144"/>
      <c r="F17" s="144"/>
      <c r="G17" s="145"/>
      <c r="H17" s="145"/>
      <c r="I17" s="145"/>
      <c r="J17" s="145"/>
      <c r="K17" s="145"/>
      <c r="L17" s="145"/>
      <c r="M17" s="146"/>
    </row>
    <row r="18" spans="1:13" ht="9.75">
      <c r="A18" s="147" t="s">
        <v>2</v>
      </c>
      <c r="B18" s="143" t="s">
        <v>3</v>
      </c>
      <c r="C18" s="144"/>
      <c r="D18" s="144"/>
      <c r="E18" s="144"/>
      <c r="F18" s="144"/>
      <c r="G18" s="151" t="s">
        <v>175</v>
      </c>
      <c r="H18" s="145"/>
      <c r="I18" s="145"/>
      <c r="J18" s="145"/>
      <c r="K18" s="146"/>
      <c r="L18" s="147" t="s">
        <v>4</v>
      </c>
      <c r="M18" s="147" t="s">
        <v>5</v>
      </c>
    </row>
    <row r="19" spans="1:18" ht="12.75" customHeight="1">
      <c r="A19" s="150"/>
      <c r="B19" s="3" t="s">
        <v>6</v>
      </c>
      <c r="C19" s="2" t="s">
        <v>7</v>
      </c>
      <c r="D19" s="2" t="s">
        <v>8</v>
      </c>
      <c r="E19" s="2" t="s">
        <v>9</v>
      </c>
      <c r="F19" s="2" t="s">
        <v>10</v>
      </c>
      <c r="G19" s="3" t="s">
        <v>6</v>
      </c>
      <c r="H19" s="2" t="s">
        <v>7</v>
      </c>
      <c r="I19" s="2" t="s">
        <v>8</v>
      </c>
      <c r="J19" s="2" t="s">
        <v>9</v>
      </c>
      <c r="K19" s="2" t="s">
        <v>10</v>
      </c>
      <c r="L19" s="150"/>
      <c r="M19" s="150"/>
      <c r="R19" s="1" t="s">
        <v>48</v>
      </c>
    </row>
    <row r="20" spans="1:13" ht="9.75">
      <c r="A20" s="143" t="s">
        <v>216</v>
      </c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4"/>
      <c r="M20" s="148"/>
    </row>
    <row r="21" spans="1:13" ht="12" customHeight="1">
      <c r="A21" s="14" t="s">
        <v>62</v>
      </c>
      <c r="B21" s="36">
        <v>200</v>
      </c>
      <c r="C21" s="7">
        <v>1.53</v>
      </c>
      <c r="D21" s="7">
        <v>5.1</v>
      </c>
      <c r="E21" s="7">
        <v>8</v>
      </c>
      <c r="F21" s="7">
        <v>83.9</v>
      </c>
      <c r="G21" s="77">
        <v>260</v>
      </c>
      <c r="H21" s="62">
        <v>2</v>
      </c>
      <c r="I21" s="62">
        <v>6.59</v>
      </c>
      <c r="J21" s="62">
        <v>10.45</v>
      </c>
      <c r="K21" s="62">
        <v>108.33</v>
      </c>
      <c r="L21" s="8" t="s">
        <v>181</v>
      </c>
      <c r="M21" s="21" t="s">
        <v>64</v>
      </c>
    </row>
    <row r="22" spans="1:13" ht="9.75">
      <c r="A22" s="14" t="s">
        <v>68</v>
      </c>
      <c r="B22" s="46">
        <v>150</v>
      </c>
      <c r="C22" s="47">
        <v>5.52</v>
      </c>
      <c r="D22" s="47">
        <v>4.51</v>
      </c>
      <c r="E22" s="47">
        <v>26.45</v>
      </c>
      <c r="F22" s="47">
        <v>168.45</v>
      </c>
      <c r="G22" s="36">
        <v>180</v>
      </c>
      <c r="H22" s="7">
        <v>6.62</v>
      </c>
      <c r="I22" s="7">
        <v>5.42</v>
      </c>
      <c r="J22" s="7">
        <v>31.73</v>
      </c>
      <c r="K22" s="7">
        <v>202.14</v>
      </c>
      <c r="L22" s="19" t="s">
        <v>69</v>
      </c>
      <c r="M22" s="14" t="s">
        <v>70</v>
      </c>
    </row>
    <row r="23" spans="1:13" s="85" customFormat="1" ht="9.75">
      <c r="A23" s="81" t="s">
        <v>182</v>
      </c>
      <c r="B23" s="82">
        <v>100</v>
      </c>
      <c r="C23" s="83">
        <v>12.78</v>
      </c>
      <c r="D23" s="83">
        <v>14.16</v>
      </c>
      <c r="E23" s="83">
        <v>37.66</v>
      </c>
      <c r="F23" s="83">
        <v>333</v>
      </c>
      <c r="G23" s="82">
        <v>100</v>
      </c>
      <c r="H23" s="83">
        <v>12.78</v>
      </c>
      <c r="I23" s="83">
        <v>14.16</v>
      </c>
      <c r="J23" s="83">
        <v>37.66</v>
      </c>
      <c r="K23" s="83">
        <v>333</v>
      </c>
      <c r="L23" s="84" t="s">
        <v>183</v>
      </c>
      <c r="M23" s="81" t="s">
        <v>184</v>
      </c>
    </row>
    <row r="24" spans="1:13" s="85" customFormat="1" ht="10.5" customHeight="1">
      <c r="A24" s="98" t="s">
        <v>59</v>
      </c>
      <c r="B24" s="83">
        <v>222</v>
      </c>
      <c r="C24" s="106">
        <v>0.13</v>
      </c>
      <c r="D24" s="106">
        <v>0.02</v>
      </c>
      <c r="E24" s="107">
        <v>15.2</v>
      </c>
      <c r="F24" s="106">
        <v>62</v>
      </c>
      <c r="G24" s="83">
        <v>222</v>
      </c>
      <c r="H24" s="106">
        <v>0.13</v>
      </c>
      <c r="I24" s="106">
        <v>0.02</v>
      </c>
      <c r="J24" s="106">
        <v>15.2</v>
      </c>
      <c r="K24" s="106">
        <v>62</v>
      </c>
      <c r="L24" s="89" t="s">
        <v>60</v>
      </c>
      <c r="M24" s="108" t="s">
        <v>61</v>
      </c>
    </row>
    <row r="25" spans="1:13" ht="9.75">
      <c r="A25" s="33" t="s">
        <v>41</v>
      </c>
      <c r="B25" s="13">
        <v>20</v>
      </c>
      <c r="C25" s="18">
        <v>1.3</v>
      </c>
      <c r="D25" s="18">
        <v>0.2</v>
      </c>
      <c r="E25" s="18">
        <v>8.6</v>
      </c>
      <c r="F25" s="18">
        <v>43</v>
      </c>
      <c r="G25" s="57">
        <v>20</v>
      </c>
      <c r="H25" s="18">
        <v>1.3</v>
      </c>
      <c r="I25" s="18">
        <v>0.2</v>
      </c>
      <c r="J25" s="18">
        <v>8.6</v>
      </c>
      <c r="K25" s="18">
        <v>43</v>
      </c>
      <c r="L25" s="34">
        <v>11</v>
      </c>
      <c r="M25" s="35" t="s">
        <v>42</v>
      </c>
    </row>
    <row r="26" spans="1:13" ht="9.75">
      <c r="A26" s="23" t="s">
        <v>25</v>
      </c>
      <c r="B26" s="4">
        <f aca="true" t="shared" si="2" ref="B26:K26">SUM(B21:B25)</f>
        <v>692</v>
      </c>
      <c r="C26" s="24">
        <f t="shared" si="2"/>
        <v>21.259999999999998</v>
      </c>
      <c r="D26" s="24">
        <f t="shared" si="2"/>
        <v>23.99</v>
      </c>
      <c r="E26" s="24">
        <f t="shared" si="2"/>
        <v>95.91</v>
      </c>
      <c r="F26" s="24">
        <f t="shared" si="2"/>
        <v>690.35</v>
      </c>
      <c r="G26" s="24">
        <f t="shared" si="2"/>
        <v>782</v>
      </c>
      <c r="H26" s="24">
        <f t="shared" si="2"/>
        <v>22.83</v>
      </c>
      <c r="I26" s="24">
        <f t="shared" si="2"/>
        <v>26.39</v>
      </c>
      <c r="J26" s="24">
        <f t="shared" si="2"/>
        <v>103.64</v>
      </c>
      <c r="K26" s="24">
        <f t="shared" si="2"/>
        <v>748.47</v>
      </c>
      <c r="L26" s="4"/>
      <c r="M26" s="14"/>
    </row>
    <row r="27" spans="1:13" ht="9.75">
      <c r="A27" s="157" t="s">
        <v>217</v>
      </c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9"/>
    </row>
    <row r="28" spans="1:13" s="85" customFormat="1" ht="9.75">
      <c r="A28" s="81" t="s">
        <v>182</v>
      </c>
      <c r="B28" s="82">
        <v>100</v>
      </c>
      <c r="C28" s="83">
        <v>12.78</v>
      </c>
      <c r="D28" s="83">
        <v>14.16</v>
      </c>
      <c r="E28" s="83">
        <v>37.66</v>
      </c>
      <c r="F28" s="83">
        <v>333</v>
      </c>
      <c r="G28" s="82">
        <v>100</v>
      </c>
      <c r="H28" s="83">
        <v>12.78</v>
      </c>
      <c r="I28" s="83">
        <v>14.16</v>
      </c>
      <c r="J28" s="83">
        <v>37.66</v>
      </c>
      <c r="K28" s="83">
        <v>333</v>
      </c>
      <c r="L28" s="84" t="s">
        <v>183</v>
      </c>
      <c r="M28" s="81" t="s">
        <v>184</v>
      </c>
    </row>
    <row r="29" spans="1:13" s="85" customFormat="1" ht="12" customHeight="1">
      <c r="A29" s="53" t="s">
        <v>180</v>
      </c>
      <c r="B29" s="82">
        <v>200</v>
      </c>
      <c r="C29" s="87">
        <v>0.8</v>
      </c>
      <c r="D29" s="87">
        <v>0.8</v>
      </c>
      <c r="E29" s="122">
        <v>19.6</v>
      </c>
      <c r="F29" s="87">
        <v>94</v>
      </c>
      <c r="G29" s="82">
        <v>200</v>
      </c>
      <c r="H29" s="87">
        <v>0.8</v>
      </c>
      <c r="I29" s="87">
        <v>0.8</v>
      </c>
      <c r="J29" s="122">
        <v>19.6</v>
      </c>
      <c r="K29" s="87">
        <v>94</v>
      </c>
      <c r="L29" s="84" t="s">
        <v>57</v>
      </c>
      <c r="M29" s="53" t="s">
        <v>58</v>
      </c>
    </row>
    <row r="30" spans="1:13" ht="9.75">
      <c r="A30" s="44" t="s">
        <v>71</v>
      </c>
      <c r="B30" s="11">
        <v>200</v>
      </c>
      <c r="C30" s="13">
        <v>0.1</v>
      </c>
      <c r="D30" s="13">
        <v>0.1</v>
      </c>
      <c r="E30" s="13">
        <v>15.9</v>
      </c>
      <c r="F30" s="13">
        <v>65</v>
      </c>
      <c r="G30" s="30">
        <v>200</v>
      </c>
      <c r="H30" s="32">
        <v>0.1</v>
      </c>
      <c r="I30" s="32">
        <v>0.1</v>
      </c>
      <c r="J30" s="32">
        <v>15.9</v>
      </c>
      <c r="K30" s="32">
        <v>65</v>
      </c>
      <c r="L30" s="48">
        <v>492</v>
      </c>
      <c r="M30" s="21" t="s">
        <v>72</v>
      </c>
    </row>
    <row r="31" spans="1:13" s="95" customFormat="1" ht="12" customHeight="1">
      <c r="A31" s="91" t="s">
        <v>25</v>
      </c>
      <c r="B31" s="92">
        <f>SUM(B28:B30)</f>
        <v>500</v>
      </c>
      <c r="C31" s="92">
        <f aca="true" t="shared" si="3" ref="C31:K31">SUM(C28:C30)</f>
        <v>13.68</v>
      </c>
      <c r="D31" s="92">
        <f t="shared" si="3"/>
        <v>15.06</v>
      </c>
      <c r="E31" s="92">
        <f t="shared" si="3"/>
        <v>73.16</v>
      </c>
      <c r="F31" s="92">
        <f t="shared" si="3"/>
        <v>492</v>
      </c>
      <c r="G31" s="92">
        <f t="shared" si="3"/>
        <v>500</v>
      </c>
      <c r="H31" s="92">
        <f t="shared" si="3"/>
        <v>13.68</v>
      </c>
      <c r="I31" s="92">
        <f t="shared" si="3"/>
        <v>15.06</v>
      </c>
      <c r="J31" s="92">
        <f t="shared" si="3"/>
        <v>73.16</v>
      </c>
      <c r="K31" s="92">
        <f t="shared" si="3"/>
        <v>492</v>
      </c>
      <c r="L31" s="93"/>
      <c r="M31" s="94"/>
    </row>
    <row r="32" spans="1:13" ht="9.75">
      <c r="A32" s="143" t="s">
        <v>73</v>
      </c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8"/>
    </row>
    <row r="33" spans="1:13" ht="9.75">
      <c r="A33" s="147" t="s">
        <v>2</v>
      </c>
      <c r="B33" s="143" t="s">
        <v>3</v>
      </c>
      <c r="C33" s="144"/>
      <c r="D33" s="144"/>
      <c r="E33" s="144"/>
      <c r="F33" s="144"/>
      <c r="G33" s="151" t="s">
        <v>175</v>
      </c>
      <c r="H33" s="145"/>
      <c r="I33" s="145"/>
      <c r="J33" s="145"/>
      <c r="K33" s="146"/>
      <c r="L33" s="147" t="s">
        <v>4</v>
      </c>
      <c r="M33" s="147" t="s">
        <v>5</v>
      </c>
    </row>
    <row r="34" spans="1:13" ht="15.75" customHeight="1">
      <c r="A34" s="150"/>
      <c r="B34" s="3" t="s">
        <v>6</v>
      </c>
      <c r="C34" s="2" t="s">
        <v>7</v>
      </c>
      <c r="D34" s="2" t="s">
        <v>8</v>
      </c>
      <c r="E34" s="2" t="s">
        <v>9</v>
      </c>
      <c r="F34" s="2" t="s">
        <v>10</v>
      </c>
      <c r="G34" s="3" t="s">
        <v>6</v>
      </c>
      <c r="H34" s="2" t="s">
        <v>7</v>
      </c>
      <c r="I34" s="2" t="s">
        <v>8</v>
      </c>
      <c r="J34" s="2" t="s">
        <v>9</v>
      </c>
      <c r="K34" s="2" t="s">
        <v>10</v>
      </c>
      <c r="L34" s="150"/>
      <c r="M34" s="150"/>
    </row>
    <row r="35" spans="1:13" ht="9.75">
      <c r="A35" s="143" t="s">
        <v>216</v>
      </c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4"/>
      <c r="M35" s="148"/>
    </row>
    <row r="36" spans="1:13" ht="12" customHeight="1">
      <c r="A36" s="15" t="s">
        <v>86</v>
      </c>
      <c r="B36" s="55">
        <v>200</v>
      </c>
      <c r="C36" s="7">
        <v>6.41</v>
      </c>
      <c r="D36" s="7">
        <v>5.58</v>
      </c>
      <c r="E36" s="7">
        <v>10.32</v>
      </c>
      <c r="F36" s="7">
        <v>121.22</v>
      </c>
      <c r="G36" s="104">
        <v>260</v>
      </c>
      <c r="H36" s="62">
        <v>7.13</v>
      </c>
      <c r="I36" s="62">
        <v>6.5</v>
      </c>
      <c r="J36" s="62">
        <v>13.54</v>
      </c>
      <c r="K36" s="62">
        <v>145.49</v>
      </c>
      <c r="L36" s="56" t="s">
        <v>189</v>
      </c>
      <c r="M36" s="31" t="s">
        <v>88</v>
      </c>
    </row>
    <row r="37" spans="1:13" ht="9.75">
      <c r="A37" s="22" t="s">
        <v>155</v>
      </c>
      <c r="B37" s="36">
        <v>230</v>
      </c>
      <c r="C37" s="13">
        <v>18.13</v>
      </c>
      <c r="D37" s="13">
        <v>14.03</v>
      </c>
      <c r="E37" s="13">
        <v>47.61</v>
      </c>
      <c r="F37" s="13">
        <v>393.83</v>
      </c>
      <c r="G37" s="6">
        <v>250</v>
      </c>
      <c r="H37" s="7">
        <v>18.64</v>
      </c>
      <c r="I37" s="7">
        <v>15.04</v>
      </c>
      <c r="J37" s="7">
        <v>54.74</v>
      </c>
      <c r="K37" s="7">
        <v>425.32</v>
      </c>
      <c r="L37" s="11" t="s">
        <v>156</v>
      </c>
      <c r="M37" s="20" t="s">
        <v>157</v>
      </c>
    </row>
    <row r="38" spans="1:13" s="85" customFormat="1" ht="12" customHeight="1">
      <c r="A38" s="81" t="s">
        <v>22</v>
      </c>
      <c r="B38" s="88">
        <v>215</v>
      </c>
      <c r="C38" s="88">
        <v>0.07</v>
      </c>
      <c r="D38" s="88">
        <v>0.02</v>
      </c>
      <c r="E38" s="89">
        <v>15</v>
      </c>
      <c r="F38" s="88">
        <v>60</v>
      </c>
      <c r="G38" s="88">
        <v>215</v>
      </c>
      <c r="H38" s="88">
        <v>0.07</v>
      </c>
      <c r="I38" s="88">
        <v>0.02</v>
      </c>
      <c r="J38" s="88">
        <v>15</v>
      </c>
      <c r="K38" s="88">
        <v>60</v>
      </c>
      <c r="L38" s="89" t="s">
        <v>23</v>
      </c>
      <c r="M38" s="90" t="s">
        <v>24</v>
      </c>
    </row>
    <row r="39" spans="1:13" ht="9.75">
      <c r="A39" s="33" t="s">
        <v>41</v>
      </c>
      <c r="B39" s="13">
        <v>20</v>
      </c>
      <c r="C39" s="18">
        <v>1.3</v>
      </c>
      <c r="D39" s="18">
        <v>0.2</v>
      </c>
      <c r="E39" s="18">
        <v>8.6</v>
      </c>
      <c r="F39" s="18">
        <v>43</v>
      </c>
      <c r="G39" s="57">
        <v>20</v>
      </c>
      <c r="H39" s="18">
        <v>1.3</v>
      </c>
      <c r="I39" s="18">
        <v>0.2</v>
      </c>
      <c r="J39" s="18">
        <v>8.6</v>
      </c>
      <c r="K39" s="18">
        <v>43</v>
      </c>
      <c r="L39" s="34">
        <v>11</v>
      </c>
      <c r="M39" s="35" t="s">
        <v>42</v>
      </c>
    </row>
    <row r="40" spans="1:13" ht="9.75">
      <c r="A40" s="23" t="s">
        <v>25</v>
      </c>
      <c r="B40" s="4">
        <f aca="true" t="shared" si="4" ref="B40:K40">SUM(B36:B39)</f>
        <v>665</v>
      </c>
      <c r="C40" s="24">
        <f t="shared" si="4"/>
        <v>25.91</v>
      </c>
      <c r="D40" s="24">
        <f t="shared" si="4"/>
        <v>19.83</v>
      </c>
      <c r="E40" s="24">
        <f t="shared" si="4"/>
        <v>81.53</v>
      </c>
      <c r="F40" s="24">
        <f t="shared" si="4"/>
        <v>618.05</v>
      </c>
      <c r="G40" s="24">
        <f t="shared" si="4"/>
        <v>745</v>
      </c>
      <c r="H40" s="24">
        <f t="shared" si="4"/>
        <v>27.14</v>
      </c>
      <c r="I40" s="24">
        <f t="shared" si="4"/>
        <v>21.759999999999998</v>
      </c>
      <c r="J40" s="24">
        <f t="shared" si="4"/>
        <v>91.88</v>
      </c>
      <c r="K40" s="24">
        <f t="shared" si="4"/>
        <v>673.81</v>
      </c>
      <c r="L40" s="4"/>
      <c r="M40" s="14"/>
    </row>
    <row r="41" spans="1:13" ht="9.75">
      <c r="A41" s="157" t="s">
        <v>217</v>
      </c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9"/>
    </row>
    <row r="42" spans="1:13" s="85" customFormat="1" ht="9.75">
      <c r="A42" s="53" t="s">
        <v>190</v>
      </c>
      <c r="B42" s="82">
        <v>80</v>
      </c>
      <c r="C42" s="83">
        <v>7.54</v>
      </c>
      <c r="D42" s="83">
        <v>11.9</v>
      </c>
      <c r="E42" s="83">
        <v>40.9</v>
      </c>
      <c r="F42" s="83">
        <v>300.8</v>
      </c>
      <c r="G42" s="82">
        <v>80</v>
      </c>
      <c r="H42" s="83">
        <v>7.54</v>
      </c>
      <c r="I42" s="83">
        <v>11.9</v>
      </c>
      <c r="J42" s="83">
        <v>40.9</v>
      </c>
      <c r="K42" s="83">
        <v>300.8</v>
      </c>
      <c r="L42" s="84" t="s">
        <v>191</v>
      </c>
      <c r="M42" s="81" t="s">
        <v>192</v>
      </c>
    </row>
    <row r="43" spans="1:13" s="85" customFormat="1" ht="12" customHeight="1">
      <c r="A43" s="53" t="s">
        <v>180</v>
      </c>
      <c r="B43" s="86">
        <v>100</v>
      </c>
      <c r="C43" s="87">
        <v>0.4</v>
      </c>
      <c r="D43" s="87">
        <v>0.4</v>
      </c>
      <c r="E43" s="87">
        <v>9.8</v>
      </c>
      <c r="F43" s="87">
        <v>47</v>
      </c>
      <c r="G43" s="86">
        <v>100</v>
      </c>
      <c r="H43" s="87">
        <v>0.4</v>
      </c>
      <c r="I43" s="87">
        <v>0.4</v>
      </c>
      <c r="J43" s="87">
        <v>9.8</v>
      </c>
      <c r="K43" s="87">
        <v>47</v>
      </c>
      <c r="L43" s="84" t="s">
        <v>57</v>
      </c>
      <c r="M43" s="53" t="s">
        <v>58</v>
      </c>
    </row>
    <row r="44" spans="1:13" ht="9.75">
      <c r="A44" s="14" t="s">
        <v>97</v>
      </c>
      <c r="B44" s="19">
        <v>200</v>
      </c>
      <c r="C44" s="32">
        <v>0.76</v>
      </c>
      <c r="D44" s="32">
        <v>0.04</v>
      </c>
      <c r="E44" s="32">
        <v>20.22</v>
      </c>
      <c r="F44" s="32">
        <v>85.51</v>
      </c>
      <c r="G44" s="32">
        <v>200</v>
      </c>
      <c r="H44" s="32">
        <v>0.76</v>
      </c>
      <c r="I44" s="32">
        <v>0.04</v>
      </c>
      <c r="J44" s="32">
        <v>20.22</v>
      </c>
      <c r="K44" s="32">
        <v>85.51</v>
      </c>
      <c r="L44" s="13" t="s">
        <v>98</v>
      </c>
      <c r="M44" s="21" t="s">
        <v>99</v>
      </c>
    </row>
    <row r="45" spans="1:13" s="95" customFormat="1" ht="12" customHeight="1">
      <c r="A45" s="91" t="s">
        <v>25</v>
      </c>
      <c r="B45" s="92">
        <f>SUM(B42:B44)</f>
        <v>380</v>
      </c>
      <c r="C45" s="92">
        <f aca="true" t="shared" si="5" ref="C45:K45">SUM(C42:C44)</f>
        <v>8.700000000000001</v>
      </c>
      <c r="D45" s="92">
        <f t="shared" si="5"/>
        <v>12.34</v>
      </c>
      <c r="E45" s="92">
        <f t="shared" si="5"/>
        <v>70.92</v>
      </c>
      <c r="F45" s="92">
        <f t="shared" si="5"/>
        <v>433.31</v>
      </c>
      <c r="G45" s="92">
        <f t="shared" si="5"/>
        <v>380</v>
      </c>
      <c r="H45" s="92">
        <f t="shared" si="5"/>
        <v>8.700000000000001</v>
      </c>
      <c r="I45" s="92">
        <f t="shared" si="5"/>
        <v>12.34</v>
      </c>
      <c r="J45" s="92">
        <f t="shared" si="5"/>
        <v>70.92</v>
      </c>
      <c r="K45" s="92">
        <f t="shared" si="5"/>
        <v>433.31</v>
      </c>
      <c r="L45" s="93"/>
      <c r="M45" s="94"/>
    </row>
    <row r="46" spans="1:13" ht="9.75">
      <c r="A46" s="151" t="s">
        <v>100</v>
      </c>
      <c r="B46" s="144"/>
      <c r="C46" s="144"/>
      <c r="D46" s="144"/>
      <c r="E46" s="144"/>
      <c r="F46" s="144"/>
      <c r="G46" s="145"/>
      <c r="H46" s="145"/>
      <c r="I46" s="145"/>
      <c r="J46" s="145"/>
      <c r="K46" s="145"/>
      <c r="L46" s="145"/>
      <c r="M46" s="146"/>
    </row>
    <row r="47" spans="1:13" ht="9.75">
      <c r="A47" s="147" t="s">
        <v>2</v>
      </c>
      <c r="B47" s="143" t="s">
        <v>3</v>
      </c>
      <c r="C47" s="144"/>
      <c r="D47" s="144"/>
      <c r="E47" s="144"/>
      <c r="F47" s="144"/>
      <c r="G47" s="151" t="s">
        <v>175</v>
      </c>
      <c r="H47" s="145"/>
      <c r="I47" s="145"/>
      <c r="J47" s="145"/>
      <c r="K47" s="146"/>
      <c r="L47" s="147" t="s">
        <v>4</v>
      </c>
      <c r="M47" s="147" t="s">
        <v>5</v>
      </c>
    </row>
    <row r="48" spans="1:13" ht="16.5" customHeight="1">
      <c r="A48" s="150"/>
      <c r="B48" s="3" t="s">
        <v>6</v>
      </c>
      <c r="C48" s="2" t="s">
        <v>7</v>
      </c>
      <c r="D48" s="2" t="s">
        <v>8</v>
      </c>
      <c r="E48" s="2" t="s">
        <v>9</v>
      </c>
      <c r="F48" s="2" t="s">
        <v>10</v>
      </c>
      <c r="G48" s="3" t="s">
        <v>6</v>
      </c>
      <c r="H48" s="2" t="s">
        <v>7</v>
      </c>
      <c r="I48" s="2" t="s">
        <v>8</v>
      </c>
      <c r="J48" s="2" t="s">
        <v>9</v>
      </c>
      <c r="K48" s="2" t="s">
        <v>10</v>
      </c>
      <c r="L48" s="150"/>
      <c r="M48" s="150"/>
    </row>
    <row r="49" spans="1:13" ht="9.75">
      <c r="A49" s="143" t="s">
        <v>216</v>
      </c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4"/>
      <c r="M49" s="148"/>
    </row>
    <row r="50" spans="1:13" ht="13.5" customHeight="1">
      <c r="A50" s="15" t="s">
        <v>107</v>
      </c>
      <c r="B50" s="60">
        <v>200</v>
      </c>
      <c r="C50" s="7">
        <v>3.6</v>
      </c>
      <c r="D50" s="7">
        <v>3.23</v>
      </c>
      <c r="E50" s="7">
        <v>13.31</v>
      </c>
      <c r="F50" s="7">
        <v>98.97</v>
      </c>
      <c r="G50" s="104">
        <v>260</v>
      </c>
      <c r="H50" s="62">
        <v>4.14</v>
      </c>
      <c r="I50" s="62">
        <v>3.93</v>
      </c>
      <c r="J50" s="62">
        <v>17.24</v>
      </c>
      <c r="K50" s="62">
        <v>124.62</v>
      </c>
      <c r="L50" s="56" t="s">
        <v>193</v>
      </c>
      <c r="M50" s="31" t="s">
        <v>109</v>
      </c>
    </row>
    <row r="51" spans="1:13" ht="12" customHeight="1">
      <c r="A51" s="33" t="s">
        <v>52</v>
      </c>
      <c r="B51" s="6">
        <v>150</v>
      </c>
      <c r="C51" s="28">
        <v>8.6</v>
      </c>
      <c r="D51" s="28">
        <v>6.09</v>
      </c>
      <c r="E51" s="28">
        <v>38.64</v>
      </c>
      <c r="F51" s="28">
        <v>243.75</v>
      </c>
      <c r="G51" s="6">
        <v>180</v>
      </c>
      <c r="H51" s="62">
        <v>10.32</v>
      </c>
      <c r="I51" s="62">
        <v>7.31</v>
      </c>
      <c r="J51" s="62">
        <v>46.37</v>
      </c>
      <c r="K51" s="62">
        <v>292.5</v>
      </c>
      <c r="L51" s="48" t="s">
        <v>53</v>
      </c>
      <c r="M51" s="61" t="s">
        <v>54</v>
      </c>
    </row>
    <row r="52" spans="1:13" s="54" customFormat="1" ht="9.75">
      <c r="A52" s="49" t="s">
        <v>194</v>
      </c>
      <c r="B52" s="86">
        <v>100</v>
      </c>
      <c r="C52" s="7">
        <v>3.87</v>
      </c>
      <c r="D52" s="7">
        <v>12.1</v>
      </c>
      <c r="E52" s="7">
        <v>46.9</v>
      </c>
      <c r="F52" s="7">
        <v>309.7</v>
      </c>
      <c r="G52" s="86">
        <v>100</v>
      </c>
      <c r="H52" s="7">
        <v>3.87</v>
      </c>
      <c r="I52" s="7">
        <v>12.1</v>
      </c>
      <c r="J52" s="7">
        <v>46.9</v>
      </c>
      <c r="K52" s="7">
        <v>309.7</v>
      </c>
      <c r="L52" s="110" t="s">
        <v>195</v>
      </c>
      <c r="M52" s="9" t="s">
        <v>196</v>
      </c>
    </row>
    <row r="53" spans="1:13" s="85" customFormat="1" ht="12" customHeight="1">
      <c r="A53" s="81" t="s">
        <v>22</v>
      </c>
      <c r="B53" s="88">
        <v>215</v>
      </c>
      <c r="C53" s="88">
        <v>0.07</v>
      </c>
      <c r="D53" s="88">
        <v>0.02</v>
      </c>
      <c r="E53" s="89">
        <v>15</v>
      </c>
      <c r="F53" s="88">
        <v>60</v>
      </c>
      <c r="G53" s="88">
        <v>215</v>
      </c>
      <c r="H53" s="88">
        <v>0.07</v>
      </c>
      <c r="I53" s="88">
        <v>0.02</v>
      </c>
      <c r="J53" s="88">
        <v>15</v>
      </c>
      <c r="K53" s="88">
        <v>60</v>
      </c>
      <c r="L53" s="89" t="s">
        <v>23</v>
      </c>
      <c r="M53" s="90" t="s">
        <v>24</v>
      </c>
    </row>
    <row r="54" spans="1:13" ht="9.75">
      <c r="A54" s="33" t="s">
        <v>41</v>
      </c>
      <c r="B54" s="13">
        <v>20</v>
      </c>
      <c r="C54" s="18">
        <v>1.3</v>
      </c>
      <c r="D54" s="18">
        <v>0.2</v>
      </c>
      <c r="E54" s="18">
        <v>8.6</v>
      </c>
      <c r="F54" s="18">
        <v>43</v>
      </c>
      <c r="G54" s="57">
        <v>20</v>
      </c>
      <c r="H54" s="18">
        <v>1.3</v>
      </c>
      <c r="I54" s="18">
        <v>0.2</v>
      </c>
      <c r="J54" s="18">
        <v>8.6</v>
      </c>
      <c r="K54" s="18">
        <v>43</v>
      </c>
      <c r="L54" s="34">
        <v>11</v>
      </c>
      <c r="M54" s="35" t="s">
        <v>42</v>
      </c>
    </row>
    <row r="55" spans="1:13" ht="9.75">
      <c r="A55" s="23" t="s">
        <v>25</v>
      </c>
      <c r="B55" s="4">
        <f aca="true" t="shared" si="6" ref="B55:K55">SUM(B50:B54)</f>
        <v>685</v>
      </c>
      <c r="C55" s="24">
        <f t="shared" si="6"/>
        <v>17.44</v>
      </c>
      <c r="D55" s="24">
        <f t="shared" si="6"/>
        <v>21.64</v>
      </c>
      <c r="E55" s="24">
        <f t="shared" si="6"/>
        <v>122.44999999999999</v>
      </c>
      <c r="F55" s="24">
        <f t="shared" si="6"/>
        <v>755.4200000000001</v>
      </c>
      <c r="G55" s="24">
        <f t="shared" si="6"/>
        <v>775</v>
      </c>
      <c r="H55" s="24">
        <f t="shared" si="6"/>
        <v>19.700000000000003</v>
      </c>
      <c r="I55" s="24">
        <f t="shared" si="6"/>
        <v>23.56</v>
      </c>
      <c r="J55" s="24">
        <f t="shared" si="6"/>
        <v>134.10999999999999</v>
      </c>
      <c r="K55" s="24">
        <f t="shared" si="6"/>
        <v>829.8199999999999</v>
      </c>
      <c r="L55" s="4"/>
      <c r="M55" s="14"/>
    </row>
    <row r="56" spans="1:13" ht="9.75">
      <c r="A56" s="157" t="s">
        <v>217</v>
      </c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9"/>
    </row>
    <row r="57" spans="1:13" s="54" customFormat="1" ht="9.75">
      <c r="A57" s="49" t="s">
        <v>194</v>
      </c>
      <c r="B57" s="86">
        <v>100</v>
      </c>
      <c r="C57" s="7">
        <v>3.87</v>
      </c>
      <c r="D57" s="7">
        <v>12.1</v>
      </c>
      <c r="E57" s="7">
        <v>46.9</v>
      </c>
      <c r="F57" s="7">
        <v>309.7</v>
      </c>
      <c r="G57" s="86">
        <v>100</v>
      </c>
      <c r="H57" s="7">
        <v>3.87</v>
      </c>
      <c r="I57" s="7">
        <v>12.1</v>
      </c>
      <c r="J57" s="7">
        <v>46.9</v>
      </c>
      <c r="K57" s="7">
        <v>309.7</v>
      </c>
      <c r="L57" s="110" t="s">
        <v>195</v>
      </c>
      <c r="M57" s="9" t="s">
        <v>196</v>
      </c>
    </row>
    <row r="58" spans="1:13" s="85" customFormat="1" ht="12" customHeight="1">
      <c r="A58" s="53" t="s">
        <v>180</v>
      </c>
      <c r="B58" s="82">
        <v>200</v>
      </c>
      <c r="C58" s="87">
        <v>0.8</v>
      </c>
      <c r="D58" s="87">
        <v>0.8</v>
      </c>
      <c r="E58" s="122">
        <v>19.6</v>
      </c>
      <c r="F58" s="87">
        <v>94</v>
      </c>
      <c r="G58" s="82">
        <v>200</v>
      </c>
      <c r="H58" s="87">
        <v>0.8</v>
      </c>
      <c r="I58" s="87">
        <v>0.8</v>
      </c>
      <c r="J58" s="122">
        <v>19.6</v>
      </c>
      <c r="K58" s="87">
        <v>94</v>
      </c>
      <c r="L58" s="84" t="s">
        <v>57</v>
      </c>
      <c r="M58" s="53" t="s">
        <v>58</v>
      </c>
    </row>
    <row r="59" spans="1:13" ht="9.75">
      <c r="A59" s="14" t="s">
        <v>112</v>
      </c>
      <c r="B59" s="11">
        <v>200</v>
      </c>
      <c r="C59" s="12">
        <v>0</v>
      </c>
      <c r="D59" s="12">
        <v>0</v>
      </c>
      <c r="E59" s="12">
        <v>19.97</v>
      </c>
      <c r="F59" s="12">
        <v>76</v>
      </c>
      <c r="G59" s="12">
        <v>200</v>
      </c>
      <c r="H59" s="12">
        <v>0</v>
      </c>
      <c r="I59" s="12">
        <v>0</v>
      </c>
      <c r="J59" s="12">
        <v>19.97</v>
      </c>
      <c r="K59" s="12">
        <v>76</v>
      </c>
      <c r="L59" s="11" t="s">
        <v>113</v>
      </c>
      <c r="M59" s="21" t="s">
        <v>114</v>
      </c>
    </row>
    <row r="60" spans="1:13" s="95" customFormat="1" ht="12" customHeight="1">
      <c r="A60" s="91" t="s">
        <v>25</v>
      </c>
      <c r="B60" s="92">
        <f>SUM(B57:B59)</f>
        <v>500</v>
      </c>
      <c r="C60" s="92">
        <f aca="true" t="shared" si="7" ref="C60:K60">SUM(C57:C59)</f>
        <v>4.67</v>
      </c>
      <c r="D60" s="92">
        <f t="shared" si="7"/>
        <v>12.9</v>
      </c>
      <c r="E60" s="92">
        <f t="shared" si="7"/>
        <v>86.47</v>
      </c>
      <c r="F60" s="92">
        <f t="shared" si="7"/>
        <v>479.7</v>
      </c>
      <c r="G60" s="92">
        <f t="shared" si="7"/>
        <v>500</v>
      </c>
      <c r="H60" s="92">
        <f t="shared" si="7"/>
        <v>4.67</v>
      </c>
      <c r="I60" s="92">
        <f t="shared" si="7"/>
        <v>12.9</v>
      </c>
      <c r="J60" s="92">
        <f t="shared" si="7"/>
        <v>86.47</v>
      </c>
      <c r="K60" s="92">
        <f t="shared" si="7"/>
        <v>479.7</v>
      </c>
      <c r="L60" s="93"/>
      <c r="M60" s="94"/>
    </row>
    <row r="61" spans="1:13" ht="9.75">
      <c r="A61" s="149" t="s">
        <v>115</v>
      </c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</row>
    <row r="62" spans="1:13" ht="9.75">
      <c r="A62" s="147" t="s">
        <v>2</v>
      </c>
      <c r="B62" s="143" t="s">
        <v>3</v>
      </c>
      <c r="C62" s="144"/>
      <c r="D62" s="144"/>
      <c r="E62" s="144"/>
      <c r="F62" s="144"/>
      <c r="G62" s="151" t="s">
        <v>175</v>
      </c>
      <c r="H62" s="145"/>
      <c r="I62" s="145"/>
      <c r="J62" s="145"/>
      <c r="K62" s="146"/>
      <c r="L62" s="147" t="s">
        <v>4</v>
      </c>
      <c r="M62" s="147" t="s">
        <v>5</v>
      </c>
    </row>
    <row r="63" spans="1:13" ht="14.25" customHeight="1">
      <c r="A63" s="150"/>
      <c r="B63" s="3" t="s">
        <v>6</v>
      </c>
      <c r="C63" s="2" t="s">
        <v>7</v>
      </c>
      <c r="D63" s="2" t="s">
        <v>8</v>
      </c>
      <c r="E63" s="2" t="s">
        <v>9</v>
      </c>
      <c r="F63" s="2" t="s">
        <v>10</v>
      </c>
      <c r="G63" s="3" t="s">
        <v>6</v>
      </c>
      <c r="H63" s="2" t="s">
        <v>7</v>
      </c>
      <c r="I63" s="2" t="s">
        <v>8</v>
      </c>
      <c r="J63" s="2" t="s">
        <v>9</v>
      </c>
      <c r="K63" s="2" t="s">
        <v>10</v>
      </c>
      <c r="L63" s="150"/>
      <c r="M63" s="150"/>
    </row>
    <row r="64" spans="1:13" ht="9.75">
      <c r="A64" s="143" t="s">
        <v>216</v>
      </c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4"/>
      <c r="M64" s="148"/>
    </row>
    <row r="65" spans="1:13" ht="13.5" customHeight="1">
      <c r="A65" s="14" t="s">
        <v>27</v>
      </c>
      <c r="B65" s="36">
        <v>200</v>
      </c>
      <c r="C65" s="62">
        <v>1.62</v>
      </c>
      <c r="D65" s="62">
        <v>2.19</v>
      </c>
      <c r="E65" s="62">
        <v>12.81</v>
      </c>
      <c r="F65" s="62">
        <v>77.13</v>
      </c>
      <c r="G65" s="112">
        <v>250</v>
      </c>
      <c r="H65" s="7">
        <v>2.03</v>
      </c>
      <c r="I65" s="7">
        <v>2.74</v>
      </c>
      <c r="J65" s="7">
        <v>16.27</v>
      </c>
      <c r="K65" s="7">
        <v>96.41</v>
      </c>
      <c r="L65" s="25" t="s">
        <v>28</v>
      </c>
      <c r="M65" s="21" t="s">
        <v>29</v>
      </c>
    </row>
    <row r="66" spans="1:13" ht="9.75">
      <c r="A66" s="14" t="s">
        <v>122</v>
      </c>
      <c r="B66" s="36">
        <v>100</v>
      </c>
      <c r="C66" s="7">
        <v>6.55</v>
      </c>
      <c r="D66" s="7">
        <v>12</v>
      </c>
      <c r="E66" s="7">
        <v>3.1</v>
      </c>
      <c r="F66" s="7">
        <v>147</v>
      </c>
      <c r="G66" s="113">
        <v>100</v>
      </c>
      <c r="H66" s="114">
        <v>6.55</v>
      </c>
      <c r="I66" s="114">
        <v>12</v>
      </c>
      <c r="J66" s="114">
        <v>3.1</v>
      </c>
      <c r="K66" s="114">
        <v>147</v>
      </c>
      <c r="L66" s="19">
        <v>354</v>
      </c>
      <c r="M66" s="21" t="s">
        <v>123</v>
      </c>
    </row>
    <row r="67" spans="1:13" ht="9.75">
      <c r="A67" s="21" t="s">
        <v>124</v>
      </c>
      <c r="B67" s="11">
        <v>150</v>
      </c>
      <c r="C67" s="12">
        <v>3.06</v>
      </c>
      <c r="D67" s="12">
        <v>4.8</v>
      </c>
      <c r="E67" s="12">
        <v>20.44</v>
      </c>
      <c r="F67" s="12">
        <v>137.25</v>
      </c>
      <c r="G67" s="115">
        <v>180</v>
      </c>
      <c r="H67" s="7">
        <v>3.67</v>
      </c>
      <c r="I67" s="7">
        <v>5.76</v>
      </c>
      <c r="J67" s="7">
        <v>24.53</v>
      </c>
      <c r="K67" s="7">
        <v>164.7</v>
      </c>
      <c r="L67" s="19" t="s">
        <v>125</v>
      </c>
      <c r="M67" s="21" t="s">
        <v>126</v>
      </c>
    </row>
    <row r="68" spans="1:13" s="85" customFormat="1" ht="10.5" customHeight="1">
      <c r="A68" s="98" t="s">
        <v>59</v>
      </c>
      <c r="B68" s="83">
        <v>222</v>
      </c>
      <c r="C68" s="106">
        <v>0.13</v>
      </c>
      <c r="D68" s="106">
        <v>0.02</v>
      </c>
      <c r="E68" s="107">
        <v>15.2</v>
      </c>
      <c r="F68" s="106">
        <v>62</v>
      </c>
      <c r="G68" s="83">
        <v>222</v>
      </c>
      <c r="H68" s="106">
        <v>0.13</v>
      </c>
      <c r="I68" s="106">
        <v>0.02</v>
      </c>
      <c r="J68" s="106">
        <v>15.2</v>
      </c>
      <c r="K68" s="106">
        <v>62</v>
      </c>
      <c r="L68" s="116" t="s">
        <v>60</v>
      </c>
      <c r="M68" s="108" t="s">
        <v>61</v>
      </c>
    </row>
    <row r="69" spans="1:13" ht="9.75">
      <c r="A69" s="33" t="s">
        <v>41</v>
      </c>
      <c r="B69" s="13">
        <v>20</v>
      </c>
      <c r="C69" s="18">
        <v>1.3</v>
      </c>
      <c r="D69" s="18">
        <v>0.2</v>
      </c>
      <c r="E69" s="18">
        <v>8.6</v>
      </c>
      <c r="F69" s="18">
        <v>43</v>
      </c>
      <c r="G69" s="57">
        <v>20</v>
      </c>
      <c r="H69" s="18">
        <v>1.3</v>
      </c>
      <c r="I69" s="18">
        <v>0.2</v>
      </c>
      <c r="J69" s="18">
        <v>8.6</v>
      </c>
      <c r="K69" s="18">
        <v>43</v>
      </c>
      <c r="L69" s="34">
        <v>11</v>
      </c>
      <c r="M69" s="35" t="s">
        <v>42</v>
      </c>
    </row>
    <row r="70" spans="1:13" ht="9.75">
      <c r="A70" s="23" t="s">
        <v>25</v>
      </c>
      <c r="B70" s="4">
        <f aca="true" t="shared" si="8" ref="B70:K70">SUM(B65:B69)</f>
        <v>692</v>
      </c>
      <c r="C70" s="24">
        <f t="shared" si="8"/>
        <v>12.660000000000002</v>
      </c>
      <c r="D70" s="24">
        <f t="shared" si="8"/>
        <v>19.209999999999997</v>
      </c>
      <c r="E70" s="24">
        <f t="shared" si="8"/>
        <v>60.15</v>
      </c>
      <c r="F70" s="24">
        <f t="shared" si="8"/>
        <v>466.38</v>
      </c>
      <c r="G70" s="24">
        <f t="shared" si="8"/>
        <v>772</v>
      </c>
      <c r="H70" s="24">
        <f t="shared" si="8"/>
        <v>13.680000000000001</v>
      </c>
      <c r="I70" s="24">
        <f t="shared" si="8"/>
        <v>20.72</v>
      </c>
      <c r="J70" s="24">
        <f t="shared" si="8"/>
        <v>67.7</v>
      </c>
      <c r="K70" s="24">
        <f t="shared" si="8"/>
        <v>513.11</v>
      </c>
      <c r="L70" s="4"/>
      <c r="M70" s="14"/>
    </row>
    <row r="71" spans="1:13" ht="9.75">
      <c r="A71" s="157" t="s">
        <v>217</v>
      </c>
      <c r="B71" s="158"/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59"/>
    </row>
    <row r="72" spans="1:13" s="85" customFormat="1" ht="20.25">
      <c r="A72" s="53" t="s">
        <v>197</v>
      </c>
      <c r="B72" s="109">
        <v>100</v>
      </c>
      <c r="C72" s="83">
        <v>8.71</v>
      </c>
      <c r="D72" s="83">
        <v>9.68</v>
      </c>
      <c r="E72" s="83">
        <v>58.08</v>
      </c>
      <c r="F72" s="83">
        <v>361.74</v>
      </c>
      <c r="G72" s="109">
        <v>100</v>
      </c>
      <c r="H72" s="83">
        <v>8.71</v>
      </c>
      <c r="I72" s="83">
        <v>9.68</v>
      </c>
      <c r="J72" s="83">
        <v>58.08</v>
      </c>
      <c r="K72" s="83">
        <v>361.74</v>
      </c>
      <c r="L72" s="116" t="s">
        <v>198</v>
      </c>
      <c r="M72" s="81" t="s">
        <v>199</v>
      </c>
    </row>
    <row r="73" spans="1:13" s="85" customFormat="1" ht="11.25" customHeight="1">
      <c r="A73" s="53" t="s">
        <v>180</v>
      </c>
      <c r="B73" s="86">
        <v>100</v>
      </c>
      <c r="C73" s="87">
        <v>0.4</v>
      </c>
      <c r="D73" s="87">
        <v>0.4</v>
      </c>
      <c r="E73" s="87">
        <v>9.8</v>
      </c>
      <c r="F73" s="87">
        <v>47</v>
      </c>
      <c r="G73" s="86">
        <v>100</v>
      </c>
      <c r="H73" s="87">
        <v>0.4</v>
      </c>
      <c r="I73" s="87">
        <v>0.4</v>
      </c>
      <c r="J73" s="87">
        <v>9.8</v>
      </c>
      <c r="K73" s="87">
        <v>47</v>
      </c>
      <c r="L73" s="84" t="s">
        <v>57</v>
      </c>
      <c r="M73" s="53" t="s">
        <v>58</v>
      </c>
    </row>
    <row r="74" spans="1:13" ht="9.75">
      <c r="A74" s="44" t="s">
        <v>127</v>
      </c>
      <c r="B74" s="12">
        <v>200</v>
      </c>
      <c r="C74" s="11">
        <v>0.6</v>
      </c>
      <c r="D74" s="11">
        <v>0.4</v>
      </c>
      <c r="E74" s="11">
        <v>32.6</v>
      </c>
      <c r="F74" s="11">
        <v>136.4</v>
      </c>
      <c r="G74" s="12">
        <v>200</v>
      </c>
      <c r="H74" s="12">
        <v>0.6</v>
      </c>
      <c r="I74" s="12">
        <v>0.4</v>
      </c>
      <c r="J74" s="12">
        <v>32.6</v>
      </c>
      <c r="K74" s="12">
        <v>136.4</v>
      </c>
      <c r="L74" s="12" t="s">
        <v>128</v>
      </c>
      <c r="M74" s="63" t="s">
        <v>129</v>
      </c>
    </row>
    <row r="75" spans="1:13" s="95" customFormat="1" ht="12" customHeight="1">
      <c r="A75" s="91" t="s">
        <v>25</v>
      </c>
      <c r="B75" s="92">
        <f>SUM(B72:B74)</f>
        <v>400</v>
      </c>
      <c r="C75" s="92">
        <f aca="true" t="shared" si="9" ref="C75:K75">SUM(C72:C74)</f>
        <v>9.71</v>
      </c>
      <c r="D75" s="92">
        <f t="shared" si="9"/>
        <v>10.48</v>
      </c>
      <c r="E75" s="92">
        <f t="shared" si="9"/>
        <v>100.47999999999999</v>
      </c>
      <c r="F75" s="92">
        <f t="shared" si="9"/>
        <v>545.14</v>
      </c>
      <c r="G75" s="92">
        <f t="shared" si="9"/>
        <v>400</v>
      </c>
      <c r="H75" s="92">
        <f t="shared" si="9"/>
        <v>9.71</v>
      </c>
      <c r="I75" s="92">
        <f t="shared" si="9"/>
        <v>10.48</v>
      </c>
      <c r="J75" s="92">
        <f t="shared" si="9"/>
        <v>100.47999999999999</v>
      </c>
      <c r="K75" s="92">
        <f t="shared" si="9"/>
        <v>545.14</v>
      </c>
      <c r="L75" s="93"/>
      <c r="M75" s="94"/>
    </row>
    <row r="76" spans="1:13" ht="9.75">
      <c r="A76" s="153" t="s">
        <v>130</v>
      </c>
      <c r="B76" s="154"/>
      <c r="C76" s="154"/>
      <c r="D76" s="154"/>
      <c r="E76" s="154"/>
      <c r="F76" s="154"/>
      <c r="G76" s="155"/>
      <c r="H76" s="155"/>
      <c r="I76" s="155"/>
      <c r="J76" s="155"/>
      <c r="K76" s="155"/>
      <c r="L76" s="155"/>
      <c r="M76" s="156"/>
    </row>
    <row r="77" spans="1:13" ht="9.75">
      <c r="A77" s="147" t="s">
        <v>2</v>
      </c>
      <c r="B77" s="143" t="s">
        <v>3</v>
      </c>
      <c r="C77" s="144"/>
      <c r="D77" s="144"/>
      <c r="E77" s="144"/>
      <c r="F77" s="144"/>
      <c r="G77" s="151" t="s">
        <v>175</v>
      </c>
      <c r="H77" s="145"/>
      <c r="I77" s="145"/>
      <c r="J77" s="145"/>
      <c r="K77" s="146"/>
      <c r="L77" s="147" t="s">
        <v>4</v>
      </c>
      <c r="M77" s="147" t="s">
        <v>5</v>
      </c>
    </row>
    <row r="78" spans="1:13" ht="15.75" customHeight="1">
      <c r="A78" s="150"/>
      <c r="B78" s="3" t="s">
        <v>6</v>
      </c>
      <c r="C78" s="2" t="s">
        <v>7</v>
      </c>
      <c r="D78" s="2" t="s">
        <v>8</v>
      </c>
      <c r="E78" s="2" t="s">
        <v>9</v>
      </c>
      <c r="F78" s="2" t="s">
        <v>10</v>
      </c>
      <c r="G78" s="3" t="s">
        <v>6</v>
      </c>
      <c r="H78" s="2" t="s">
        <v>7</v>
      </c>
      <c r="I78" s="2" t="s">
        <v>8</v>
      </c>
      <c r="J78" s="2" t="s">
        <v>9</v>
      </c>
      <c r="K78" s="2" t="s">
        <v>10</v>
      </c>
      <c r="L78" s="150"/>
      <c r="M78" s="150"/>
    </row>
    <row r="79" spans="1:13" ht="9.75">
      <c r="A79" s="143" t="s">
        <v>216</v>
      </c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4"/>
      <c r="M79" s="148"/>
    </row>
    <row r="80" spans="1:13" ht="12.75" customHeight="1">
      <c r="A80" s="14" t="s">
        <v>135</v>
      </c>
      <c r="B80" s="64">
        <v>200</v>
      </c>
      <c r="C80" s="7">
        <v>1.38</v>
      </c>
      <c r="D80" s="7">
        <v>5.2</v>
      </c>
      <c r="E80" s="7">
        <v>8.92</v>
      </c>
      <c r="F80" s="7">
        <v>88.2</v>
      </c>
      <c r="G80" s="112">
        <v>260</v>
      </c>
      <c r="H80" s="62">
        <v>1.74</v>
      </c>
      <c r="I80" s="62">
        <v>6.33</v>
      </c>
      <c r="J80" s="62">
        <v>11.16</v>
      </c>
      <c r="K80" s="62">
        <v>111.14</v>
      </c>
      <c r="L80" s="25" t="s">
        <v>201</v>
      </c>
      <c r="M80" s="65" t="s">
        <v>137</v>
      </c>
    </row>
    <row r="81" spans="1:13" s="85" customFormat="1" ht="9.75">
      <c r="A81" s="118" t="s">
        <v>202</v>
      </c>
      <c r="B81" s="106">
        <v>80</v>
      </c>
      <c r="C81" s="83">
        <v>8.03</v>
      </c>
      <c r="D81" s="83">
        <v>9.47</v>
      </c>
      <c r="E81" s="83">
        <v>26.35</v>
      </c>
      <c r="F81" s="83">
        <v>223.43</v>
      </c>
      <c r="G81" s="106">
        <v>80</v>
      </c>
      <c r="H81" s="83">
        <v>8.03</v>
      </c>
      <c r="I81" s="83">
        <v>9.47</v>
      </c>
      <c r="J81" s="83">
        <v>26.35</v>
      </c>
      <c r="K81" s="83">
        <v>223.43</v>
      </c>
      <c r="L81" s="119" t="s">
        <v>203</v>
      </c>
      <c r="M81" s="81" t="s">
        <v>106</v>
      </c>
    </row>
    <row r="82" spans="1:13" s="85" customFormat="1" ht="12" customHeight="1">
      <c r="A82" s="81" t="s">
        <v>22</v>
      </c>
      <c r="B82" s="88">
        <v>215</v>
      </c>
      <c r="C82" s="88">
        <v>0.07</v>
      </c>
      <c r="D82" s="88">
        <v>0.02</v>
      </c>
      <c r="E82" s="89">
        <v>15</v>
      </c>
      <c r="F82" s="88">
        <v>60</v>
      </c>
      <c r="G82" s="88">
        <v>215</v>
      </c>
      <c r="H82" s="88">
        <v>0.07</v>
      </c>
      <c r="I82" s="88">
        <v>0.02</v>
      </c>
      <c r="J82" s="88">
        <v>15</v>
      </c>
      <c r="K82" s="88">
        <v>60</v>
      </c>
      <c r="L82" s="89" t="s">
        <v>23</v>
      </c>
      <c r="M82" s="90" t="s">
        <v>24</v>
      </c>
    </row>
    <row r="83" spans="1:13" ht="9.75">
      <c r="A83" s="33" t="s">
        <v>41</v>
      </c>
      <c r="B83" s="13">
        <v>20</v>
      </c>
      <c r="C83" s="18">
        <v>1.3</v>
      </c>
      <c r="D83" s="18">
        <v>0.2</v>
      </c>
      <c r="E83" s="18">
        <v>8.6</v>
      </c>
      <c r="F83" s="18">
        <v>43</v>
      </c>
      <c r="G83" s="57">
        <v>20</v>
      </c>
      <c r="H83" s="18">
        <v>1.3</v>
      </c>
      <c r="I83" s="18">
        <v>0.2</v>
      </c>
      <c r="J83" s="18">
        <v>8.6</v>
      </c>
      <c r="K83" s="18">
        <v>43</v>
      </c>
      <c r="L83" s="34">
        <v>11</v>
      </c>
      <c r="M83" s="35" t="s">
        <v>42</v>
      </c>
    </row>
    <row r="84" spans="1:13" ht="9.75">
      <c r="A84" s="23" t="s">
        <v>25</v>
      </c>
      <c r="B84" s="4">
        <f aca="true" t="shared" si="10" ref="B84:K84">SUM(B80:B83)</f>
        <v>515</v>
      </c>
      <c r="C84" s="24">
        <f t="shared" si="10"/>
        <v>10.780000000000001</v>
      </c>
      <c r="D84" s="24">
        <f t="shared" si="10"/>
        <v>14.89</v>
      </c>
      <c r="E84" s="24">
        <f t="shared" si="10"/>
        <v>58.870000000000005</v>
      </c>
      <c r="F84" s="24">
        <f t="shared" si="10"/>
        <v>414.63</v>
      </c>
      <c r="G84" s="24">
        <f t="shared" si="10"/>
        <v>575</v>
      </c>
      <c r="H84" s="24">
        <f t="shared" si="10"/>
        <v>11.14</v>
      </c>
      <c r="I84" s="24">
        <f t="shared" si="10"/>
        <v>16.02</v>
      </c>
      <c r="J84" s="24">
        <f t="shared" si="10"/>
        <v>61.11000000000001</v>
      </c>
      <c r="K84" s="24">
        <f t="shared" si="10"/>
        <v>437.57</v>
      </c>
      <c r="L84" s="4"/>
      <c r="M84" s="14"/>
    </row>
    <row r="85" spans="1:13" ht="9.75">
      <c r="A85" s="157" t="s">
        <v>217</v>
      </c>
      <c r="B85" s="158"/>
      <c r="C85" s="158"/>
      <c r="D85" s="158"/>
      <c r="E85" s="158"/>
      <c r="F85" s="158"/>
      <c r="G85" s="158"/>
      <c r="H85" s="158"/>
      <c r="I85" s="158"/>
      <c r="J85" s="158"/>
      <c r="K85" s="158"/>
      <c r="L85" s="158"/>
      <c r="M85" s="159"/>
    </row>
    <row r="86" spans="1:13" s="85" customFormat="1" ht="9.75">
      <c r="A86" s="118" t="s">
        <v>202</v>
      </c>
      <c r="B86" s="106">
        <v>80</v>
      </c>
      <c r="C86" s="83">
        <v>8.03</v>
      </c>
      <c r="D86" s="83">
        <v>9.47</v>
      </c>
      <c r="E86" s="83">
        <v>26.35</v>
      </c>
      <c r="F86" s="83">
        <v>223.43</v>
      </c>
      <c r="G86" s="106">
        <v>80</v>
      </c>
      <c r="H86" s="83">
        <v>8.03</v>
      </c>
      <c r="I86" s="83">
        <v>9.47</v>
      </c>
      <c r="J86" s="83">
        <v>26.35</v>
      </c>
      <c r="K86" s="83">
        <v>223.43</v>
      </c>
      <c r="L86" s="119" t="s">
        <v>203</v>
      </c>
      <c r="M86" s="81" t="s">
        <v>106</v>
      </c>
    </row>
    <row r="87" spans="1:13" s="85" customFormat="1" ht="12" customHeight="1">
      <c r="A87" s="53" t="s">
        <v>180</v>
      </c>
      <c r="B87" s="82">
        <v>200</v>
      </c>
      <c r="C87" s="87">
        <v>0.8</v>
      </c>
      <c r="D87" s="87">
        <v>0.8</v>
      </c>
      <c r="E87" s="122">
        <v>19.6</v>
      </c>
      <c r="F87" s="87">
        <v>94</v>
      </c>
      <c r="G87" s="82">
        <v>200</v>
      </c>
      <c r="H87" s="87">
        <v>0.8</v>
      </c>
      <c r="I87" s="87">
        <v>0.8</v>
      </c>
      <c r="J87" s="122">
        <v>19.6</v>
      </c>
      <c r="K87" s="87">
        <v>94</v>
      </c>
      <c r="L87" s="84" t="s">
        <v>57</v>
      </c>
      <c r="M87" s="53" t="s">
        <v>58</v>
      </c>
    </row>
    <row r="88" spans="1:13" ht="9.75">
      <c r="A88" s="14" t="s">
        <v>141</v>
      </c>
      <c r="B88" s="12">
        <v>200</v>
      </c>
      <c r="C88" s="32">
        <v>0.33</v>
      </c>
      <c r="D88" s="32">
        <v>0</v>
      </c>
      <c r="E88" s="32">
        <v>22.78</v>
      </c>
      <c r="F88" s="32">
        <v>94.44</v>
      </c>
      <c r="G88" s="30">
        <v>200</v>
      </c>
      <c r="H88" s="32">
        <v>0.33</v>
      </c>
      <c r="I88" s="32">
        <v>0</v>
      </c>
      <c r="J88" s="32">
        <v>22.78</v>
      </c>
      <c r="K88" s="32">
        <v>94.44</v>
      </c>
      <c r="L88" s="19" t="s">
        <v>142</v>
      </c>
      <c r="M88" s="21" t="s">
        <v>143</v>
      </c>
    </row>
    <row r="89" spans="1:13" s="95" customFormat="1" ht="12" customHeight="1">
      <c r="A89" s="91" t="s">
        <v>25</v>
      </c>
      <c r="B89" s="92">
        <f>SUM(B86:B88)</f>
        <v>480</v>
      </c>
      <c r="C89" s="92">
        <f aca="true" t="shared" si="11" ref="C89:K89">SUM(C86:C88)</f>
        <v>9.16</v>
      </c>
      <c r="D89" s="92">
        <f t="shared" si="11"/>
        <v>10.270000000000001</v>
      </c>
      <c r="E89" s="92">
        <f t="shared" si="11"/>
        <v>68.73</v>
      </c>
      <c r="F89" s="92">
        <f t="shared" si="11"/>
        <v>411.87</v>
      </c>
      <c r="G89" s="92">
        <f t="shared" si="11"/>
        <v>480</v>
      </c>
      <c r="H89" s="92">
        <f t="shared" si="11"/>
        <v>9.16</v>
      </c>
      <c r="I89" s="92">
        <f t="shared" si="11"/>
        <v>10.270000000000001</v>
      </c>
      <c r="J89" s="92">
        <f t="shared" si="11"/>
        <v>68.73</v>
      </c>
      <c r="K89" s="92">
        <f t="shared" si="11"/>
        <v>411.87</v>
      </c>
      <c r="L89" s="93"/>
      <c r="M89" s="94"/>
    </row>
    <row r="90" spans="1:13" ht="9.75">
      <c r="A90" s="149" t="s">
        <v>144</v>
      </c>
      <c r="B90" s="149"/>
      <c r="C90" s="149"/>
      <c r="D90" s="149"/>
      <c r="E90" s="149"/>
      <c r="F90" s="149"/>
      <c r="G90" s="149"/>
      <c r="H90" s="149"/>
      <c r="I90" s="149"/>
      <c r="J90" s="149"/>
      <c r="K90" s="149"/>
      <c r="L90" s="149"/>
      <c r="M90" s="149"/>
    </row>
    <row r="91" spans="1:13" ht="9.75">
      <c r="A91" s="151" t="s">
        <v>1</v>
      </c>
      <c r="B91" s="144"/>
      <c r="C91" s="144"/>
      <c r="D91" s="144"/>
      <c r="E91" s="144"/>
      <c r="F91" s="144"/>
      <c r="G91" s="145"/>
      <c r="H91" s="145"/>
      <c r="I91" s="145"/>
      <c r="J91" s="145"/>
      <c r="K91" s="145"/>
      <c r="L91" s="145"/>
      <c r="M91" s="146"/>
    </row>
    <row r="92" spans="1:13" ht="9.75">
      <c r="A92" s="147" t="s">
        <v>2</v>
      </c>
      <c r="B92" s="143" t="s">
        <v>3</v>
      </c>
      <c r="C92" s="144"/>
      <c r="D92" s="144"/>
      <c r="E92" s="144"/>
      <c r="F92" s="144"/>
      <c r="G92" s="151" t="s">
        <v>175</v>
      </c>
      <c r="H92" s="145"/>
      <c r="I92" s="145"/>
      <c r="J92" s="145"/>
      <c r="K92" s="146"/>
      <c r="L92" s="147" t="s">
        <v>4</v>
      </c>
      <c r="M92" s="147" t="s">
        <v>5</v>
      </c>
    </row>
    <row r="93" spans="1:13" ht="14.25" customHeight="1">
      <c r="A93" s="150"/>
      <c r="B93" s="3" t="s">
        <v>6</v>
      </c>
      <c r="C93" s="2" t="s">
        <v>7</v>
      </c>
      <c r="D93" s="2" t="s">
        <v>8</v>
      </c>
      <c r="E93" s="2" t="s">
        <v>9</v>
      </c>
      <c r="F93" s="2" t="s">
        <v>10</v>
      </c>
      <c r="G93" s="3" t="s">
        <v>6</v>
      </c>
      <c r="H93" s="2" t="s">
        <v>7</v>
      </c>
      <c r="I93" s="2" t="s">
        <v>8</v>
      </c>
      <c r="J93" s="2" t="s">
        <v>9</v>
      </c>
      <c r="K93" s="2" t="s">
        <v>10</v>
      </c>
      <c r="L93" s="150"/>
      <c r="M93" s="150"/>
    </row>
    <row r="94" spans="1:13" ht="9.75">
      <c r="A94" s="143" t="s">
        <v>216</v>
      </c>
      <c r="B94" s="145"/>
      <c r="C94" s="145"/>
      <c r="D94" s="145"/>
      <c r="E94" s="145"/>
      <c r="F94" s="145"/>
      <c r="G94" s="145"/>
      <c r="H94" s="145"/>
      <c r="I94" s="145"/>
      <c r="J94" s="145"/>
      <c r="K94" s="145"/>
      <c r="L94" s="144"/>
      <c r="M94" s="148"/>
    </row>
    <row r="95" spans="1:13" ht="12" customHeight="1">
      <c r="A95" s="15" t="s">
        <v>86</v>
      </c>
      <c r="B95" s="55">
        <v>200</v>
      </c>
      <c r="C95" s="7">
        <v>6.41</v>
      </c>
      <c r="D95" s="7">
        <v>5.58</v>
      </c>
      <c r="E95" s="7">
        <v>10.32</v>
      </c>
      <c r="F95" s="7">
        <v>121.22</v>
      </c>
      <c r="G95" s="104">
        <v>260</v>
      </c>
      <c r="H95" s="62">
        <v>7.13</v>
      </c>
      <c r="I95" s="62">
        <v>6.5</v>
      </c>
      <c r="J95" s="62">
        <v>13.54</v>
      </c>
      <c r="K95" s="62">
        <v>145.49</v>
      </c>
      <c r="L95" s="56" t="s">
        <v>189</v>
      </c>
      <c r="M95" s="31" t="s">
        <v>88</v>
      </c>
    </row>
    <row r="96" spans="1:13" ht="9.75">
      <c r="A96" s="14" t="s">
        <v>122</v>
      </c>
      <c r="B96" s="36">
        <v>100</v>
      </c>
      <c r="C96" s="7">
        <v>6.55</v>
      </c>
      <c r="D96" s="7">
        <v>12</v>
      </c>
      <c r="E96" s="7">
        <v>3.1</v>
      </c>
      <c r="F96" s="7">
        <v>147</v>
      </c>
      <c r="G96" s="113">
        <v>100</v>
      </c>
      <c r="H96" s="7">
        <v>6.55</v>
      </c>
      <c r="I96" s="7">
        <v>12</v>
      </c>
      <c r="J96" s="7">
        <v>3.1</v>
      </c>
      <c r="K96" s="7">
        <v>147</v>
      </c>
      <c r="L96" s="19">
        <v>354</v>
      </c>
      <c r="M96" s="21" t="s">
        <v>123</v>
      </c>
    </row>
    <row r="97" spans="1:13" ht="12" customHeight="1">
      <c r="A97" s="33" t="s">
        <v>52</v>
      </c>
      <c r="B97" s="6">
        <v>150</v>
      </c>
      <c r="C97" s="13">
        <v>8.6</v>
      </c>
      <c r="D97" s="13">
        <v>6.09</v>
      </c>
      <c r="E97" s="13">
        <v>38.64</v>
      </c>
      <c r="F97" s="13">
        <v>243.75</v>
      </c>
      <c r="G97" s="13">
        <v>180</v>
      </c>
      <c r="H97" s="7">
        <v>10.32</v>
      </c>
      <c r="I97" s="7">
        <v>7.31</v>
      </c>
      <c r="J97" s="7">
        <v>46.37</v>
      </c>
      <c r="K97" s="7">
        <v>292.5</v>
      </c>
      <c r="L97" s="48" t="s">
        <v>53</v>
      </c>
      <c r="M97" s="61" t="s">
        <v>54</v>
      </c>
    </row>
    <row r="98" spans="1:13" s="85" customFormat="1" ht="12" customHeight="1">
      <c r="A98" s="81" t="s">
        <v>22</v>
      </c>
      <c r="B98" s="88">
        <v>215</v>
      </c>
      <c r="C98" s="106">
        <v>0.07</v>
      </c>
      <c r="D98" s="106">
        <v>0.02</v>
      </c>
      <c r="E98" s="116">
        <v>15</v>
      </c>
      <c r="F98" s="106">
        <v>60</v>
      </c>
      <c r="G98" s="106">
        <v>215</v>
      </c>
      <c r="H98" s="106">
        <v>0.07</v>
      </c>
      <c r="I98" s="106">
        <v>0.02</v>
      </c>
      <c r="J98" s="106">
        <v>15</v>
      </c>
      <c r="K98" s="106">
        <v>60</v>
      </c>
      <c r="L98" s="89" t="s">
        <v>23</v>
      </c>
      <c r="M98" s="90" t="s">
        <v>24</v>
      </c>
    </row>
    <row r="99" spans="1:13" ht="9.75">
      <c r="A99" s="33" t="s">
        <v>41</v>
      </c>
      <c r="B99" s="13">
        <v>20</v>
      </c>
      <c r="C99" s="18">
        <v>1.3</v>
      </c>
      <c r="D99" s="18">
        <v>0.2</v>
      </c>
      <c r="E99" s="18">
        <v>8.6</v>
      </c>
      <c r="F99" s="18">
        <v>43</v>
      </c>
      <c r="G99" s="57">
        <v>20</v>
      </c>
      <c r="H99" s="18">
        <v>1.3</v>
      </c>
      <c r="I99" s="18">
        <v>0.2</v>
      </c>
      <c r="J99" s="18">
        <v>8.6</v>
      </c>
      <c r="K99" s="18">
        <v>43</v>
      </c>
      <c r="L99" s="34">
        <v>11</v>
      </c>
      <c r="M99" s="35" t="s">
        <v>42</v>
      </c>
    </row>
    <row r="100" spans="1:13" ht="9.75">
      <c r="A100" s="23" t="s">
        <v>25</v>
      </c>
      <c r="B100" s="4">
        <f aca="true" t="shared" si="12" ref="B100:K100">SUM(B95:B99)</f>
        <v>685</v>
      </c>
      <c r="C100" s="24">
        <f t="shared" si="12"/>
        <v>22.930000000000003</v>
      </c>
      <c r="D100" s="24">
        <f t="shared" si="12"/>
        <v>23.889999999999997</v>
      </c>
      <c r="E100" s="24">
        <f t="shared" si="12"/>
        <v>75.66</v>
      </c>
      <c r="F100" s="24">
        <f t="shared" si="12"/>
        <v>614.97</v>
      </c>
      <c r="G100" s="24">
        <f t="shared" si="12"/>
        <v>775</v>
      </c>
      <c r="H100" s="24">
        <f t="shared" si="12"/>
        <v>25.37</v>
      </c>
      <c r="I100" s="24">
        <f t="shared" si="12"/>
        <v>26.029999999999998</v>
      </c>
      <c r="J100" s="24">
        <f t="shared" si="12"/>
        <v>86.60999999999999</v>
      </c>
      <c r="K100" s="24">
        <f t="shared" si="12"/>
        <v>687.99</v>
      </c>
      <c r="L100" s="4"/>
      <c r="M100" s="14"/>
    </row>
    <row r="101" spans="1:13" ht="9.75">
      <c r="A101" s="157" t="s">
        <v>217</v>
      </c>
      <c r="B101" s="158"/>
      <c r="C101" s="158"/>
      <c r="D101" s="158"/>
      <c r="E101" s="158"/>
      <c r="F101" s="158"/>
      <c r="G101" s="158"/>
      <c r="H101" s="158"/>
      <c r="I101" s="158"/>
      <c r="J101" s="158"/>
      <c r="K101" s="158"/>
      <c r="L101" s="158"/>
      <c r="M101" s="159"/>
    </row>
    <row r="102" spans="1:13" s="85" customFormat="1" ht="14.25" customHeight="1">
      <c r="A102" s="53" t="s">
        <v>205</v>
      </c>
      <c r="B102" s="109">
        <v>80</v>
      </c>
      <c r="C102" s="83">
        <v>5.95</v>
      </c>
      <c r="D102" s="83">
        <v>6.44</v>
      </c>
      <c r="E102" s="120">
        <v>47.97</v>
      </c>
      <c r="F102" s="83">
        <v>277.69</v>
      </c>
      <c r="G102" s="109">
        <v>80</v>
      </c>
      <c r="H102" s="83">
        <v>5.95</v>
      </c>
      <c r="I102" s="83">
        <v>6.44</v>
      </c>
      <c r="J102" s="120">
        <v>47.97</v>
      </c>
      <c r="K102" s="83">
        <v>277.69</v>
      </c>
      <c r="L102" s="84" t="s">
        <v>206</v>
      </c>
      <c r="M102" s="81" t="s">
        <v>207</v>
      </c>
    </row>
    <row r="103" spans="1:13" s="85" customFormat="1" ht="11.25" customHeight="1">
      <c r="A103" s="53" t="s">
        <v>180</v>
      </c>
      <c r="B103" s="86">
        <v>100</v>
      </c>
      <c r="C103" s="87">
        <v>0.4</v>
      </c>
      <c r="D103" s="87">
        <v>0.4</v>
      </c>
      <c r="E103" s="87">
        <v>9.8</v>
      </c>
      <c r="F103" s="87">
        <v>47</v>
      </c>
      <c r="G103" s="86">
        <v>100</v>
      </c>
      <c r="H103" s="87">
        <v>0.4</v>
      </c>
      <c r="I103" s="87">
        <v>0.4</v>
      </c>
      <c r="J103" s="87">
        <v>9.8</v>
      </c>
      <c r="K103" s="87">
        <v>47</v>
      </c>
      <c r="L103" s="84" t="s">
        <v>57</v>
      </c>
      <c r="M103" s="53" t="s">
        <v>58</v>
      </c>
    </row>
    <row r="104" spans="1:13" ht="9.75">
      <c r="A104" s="14" t="s">
        <v>97</v>
      </c>
      <c r="B104" s="19">
        <v>200</v>
      </c>
      <c r="C104" s="32">
        <v>0.76</v>
      </c>
      <c r="D104" s="32">
        <v>0.04</v>
      </c>
      <c r="E104" s="32">
        <v>20.22</v>
      </c>
      <c r="F104" s="32">
        <v>85.51</v>
      </c>
      <c r="G104" s="32">
        <v>200</v>
      </c>
      <c r="H104" s="32">
        <v>0.76</v>
      </c>
      <c r="I104" s="32">
        <v>0.04</v>
      </c>
      <c r="J104" s="32">
        <v>20.22</v>
      </c>
      <c r="K104" s="32">
        <v>85.51</v>
      </c>
      <c r="L104" s="13" t="s">
        <v>98</v>
      </c>
      <c r="M104" s="21" t="s">
        <v>99</v>
      </c>
    </row>
    <row r="105" spans="1:13" s="95" customFormat="1" ht="12" customHeight="1">
      <c r="A105" s="91" t="s">
        <v>25</v>
      </c>
      <c r="B105" s="92">
        <f>SUM(B102:B104)</f>
        <v>380</v>
      </c>
      <c r="C105" s="92">
        <f aca="true" t="shared" si="13" ref="C105:K105">SUM(C102:C104)</f>
        <v>7.11</v>
      </c>
      <c r="D105" s="92">
        <f t="shared" si="13"/>
        <v>6.880000000000001</v>
      </c>
      <c r="E105" s="92">
        <f t="shared" si="13"/>
        <v>77.99</v>
      </c>
      <c r="F105" s="92">
        <f t="shared" si="13"/>
        <v>410.2</v>
      </c>
      <c r="G105" s="92">
        <f t="shared" si="13"/>
        <v>380</v>
      </c>
      <c r="H105" s="92">
        <f t="shared" si="13"/>
        <v>7.11</v>
      </c>
      <c r="I105" s="92">
        <f t="shared" si="13"/>
        <v>6.880000000000001</v>
      </c>
      <c r="J105" s="92">
        <f t="shared" si="13"/>
        <v>77.99</v>
      </c>
      <c r="K105" s="92">
        <f t="shared" si="13"/>
        <v>410.2</v>
      </c>
      <c r="L105" s="93"/>
      <c r="M105" s="94"/>
    </row>
    <row r="106" spans="1:13" ht="9.75">
      <c r="A106" s="149" t="s">
        <v>47</v>
      </c>
      <c r="B106" s="149"/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</row>
    <row r="107" spans="1:13" ht="9.75">
      <c r="A107" s="147" t="s">
        <v>2</v>
      </c>
      <c r="B107" s="143" t="s">
        <v>3</v>
      </c>
      <c r="C107" s="144"/>
      <c r="D107" s="144"/>
      <c r="E107" s="144"/>
      <c r="F107" s="144"/>
      <c r="G107" s="151" t="s">
        <v>175</v>
      </c>
      <c r="H107" s="145"/>
      <c r="I107" s="145"/>
      <c r="J107" s="145"/>
      <c r="K107" s="146"/>
      <c r="L107" s="147" t="s">
        <v>4</v>
      </c>
      <c r="M107" s="147" t="s">
        <v>5</v>
      </c>
    </row>
    <row r="108" spans="1:13" ht="13.5" customHeight="1">
      <c r="A108" s="150"/>
      <c r="B108" s="3" t="s">
        <v>6</v>
      </c>
      <c r="C108" s="2" t="s">
        <v>7</v>
      </c>
      <c r="D108" s="2" t="s">
        <v>8</v>
      </c>
      <c r="E108" s="2" t="s">
        <v>9</v>
      </c>
      <c r="F108" s="2" t="s">
        <v>10</v>
      </c>
      <c r="G108" s="3" t="s">
        <v>6</v>
      </c>
      <c r="H108" s="2" t="s">
        <v>7</v>
      </c>
      <c r="I108" s="2" t="s">
        <v>8</v>
      </c>
      <c r="J108" s="2" t="s">
        <v>9</v>
      </c>
      <c r="K108" s="2" t="s">
        <v>10</v>
      </c>
      <c r="L108" s="150"/>
      <c r="M108" s="150"/>
    </row>
    <row r="109" spans="1:13" ht="9.75">
      <c r="A109" s="143" t="s">
        <v>216</v>
      </c>
      <c r="B109" s="145"/>
      <c r="C109" s="145"/>
      <c r="D109" s="145"/>
      <c r="E109" s="145"/>
      <c r="F109" s="145"/>
      <c r="G109" s="145"/>
      <c r="H109" s="145"/>
      <c r="I109" s="145"/>
      <c r="J109" s="145"/>
      <c r="K109" s="145"/>
      <c r="L109" s="144"/>
      <c r="M109" s="148"/>
    </row>
    <row r="110" spans="1:13" ht="12" customHeight="1">
      <c r="A110" s="14" t="s">
        <v>62</v>
      </c>
      <c r="B110" s="36">
        <v>200</v>
      </c>
      <c r="C110" s="7">
        <v>1.53</v>
      </c>
      <c r="D110" s="7">
        <v>5.1</v>
      </c>
      <c r="E110" s="7">
        <v>8</v>
      </c>
      <c r="F110" s="7">
        <v>83.9</v>
      </c>
      <c r="G110" s="77">
        <v>260</v>
      </c>
      <c r="H110" s="62">
        <v>2</v>
      </c>
      <c r="I110" s="62">
        <v>6.59</v>
      </c>
      <c r="J110" s="62">
        <v>10.45</v>
      </c>
      <c r="K110" s="62">
        <v>108.33</v>
      </c>
      <c r="L110" s="8" t="s">
        <v>209</v>
      </c>
      <c r="M110" s="21" t="s">
        <v>64</v>
      </c>
    </row>
    <row r="111" spans="1:13" ht="9.75">
      <c r="A111" s="33" t="s">
        <v>77</v>
      </c>
      <c r="B111" s="6">
        <v>150</v>
      </c>
      <c r="C111" s="32">
        <v>2.86</v>
      </c>
      <c r="D111" s="32">
        <v>4.32</v>
      </c>
      <c r="E111" s="32">
        <v>23.02</v>
      </c>
      <c r="F111" s="32">
        <v>142.4</v>
      </c>
      <c r="G111" s="102">
        <v>180</v>
      </c>
      <c r="H111" s="7">
        <v>3.4</v>
      </c>
      <c r="I111" s="7">
        <v>5.2</v>
      </c>
      <c r="J111" s="7">
        <v>27.6</v>
      </c>
      <c r="K111" s="7">
        <v>170.8</v>
      </c>
      <c r="L111" s="8" t="s">
        <v>78</v>
      </c>
      <c r="M111" s="21" t="s">
        <v>79</v>
      </c>
    </row>
    <row r="112" spans="1:13" s="85" customFormat="1" ht="9.75">
      <c r="A112" s="98" t="s">
        <v>210</v>
      </c>
      <c r="B112" s="121">
        <v>100</v>
      </c>
      <c r="C112" s="83">
        <v>10.3</v>
      </c>
      <c r="D112" s="83">
        <v>12.67</v>
      </c>
      <c r="E112" s="83">
        <v>36.92</v>
      </c>
      <c r="F112" s="83">
        <v>300.29</v>
      </c>
      <c r="G112" s="121">
        <v>100</v>
      </c>
      <c r="H112" s="83">
        <v>10.3</v>
      </c>
      <c r="I112" s="83">
        <v>12.67</v>
      </c>
      <c r="J112" s="83">
        <v>36.92</v>
      </c>
      <c r="K112" s="83">
        <v>300.29</v>
      </c>
      <c r="L112" s="84" t="s">
        <v>211</v>
      </c>
      <c r="M112" s="81" t="s">
        <v>212</v>
      </c>
    </row>
    <row r="113" spans="1:13" s="85" customFormat="1" ht="10.5" customHeight="1">
      <c r="A113" s="98" t="s">
        <v>59</v>
      </c>
      <c r="B113" s="83">
        <v>222</v>
      </c>
      <c r="C113" s="106">
        <v>0.13</v>
      </c>
      <c r="D113" s="106">
        <v>0.02</v>
      </c>
      <c r="E113" s="107">
        <v>15.2</v>
      </c>
      <c r="F113" s="106">
        <v>62</v>
      </c>
      <c r="G113" s="83">
        <v>222</v>
      </c>
      <c r="H113" s="106">
        <v>0.13</v>
      </c>
      <c r="I113" s="106">
        <v>0.02</v>
      </c>
      <c r="J113" s="106">
        <v>15.2</v>
      </c>
      <c r="K113" s="106">
        <v>62</v>
      </c>
      <c r="L113" s="116" t="s">
        <v>60</v>
      </c>
      <c r="M113" s="108" t="s">
        <v>61</v>
      </c>
    </row>
    <row r="114" spans="1:13" ht="9.75">
      <c r="A114" s="33" t="s">
        <v>41</v>
      </c>
      <c r="B114" s="13">
        <v>20</v>
      </c>
      <c r="C114" s="18">
        <v>1.3</v>
      </c>
      <c r="D114" s="18">
        <v>0.2</v>
      </c>
      <c r="E114" s="18">
        <v>8.6</v>
      </c>
      <c r="F114" s="18">
        <v>43</v>
      </c>
      <c r="G114" s="57">
        <v>20</v>
      </c>
      <c r="H114" s="18">
        <v>1.3</v>
      </c>
      <c r="I114" s="18">
        <v>0.2</v>
      </c>
      <c r="J114" s="18">
        <v>8.6</v>
      </c>
      <c r="K114" s="18">
        <v>43</v>
      </c>
      <c r="L114" s="34">
        <v>11</v>
      </c>
      <c r="M114" s="35" t="s">
        <v>42</v>
      </c>
    </row>
    <row r="115" spans="1:13" ht="9.75">
      <c r="A115" s="23" t="s">
        <v>25</v>
      </c>
      <c r="B115" s="4">
        <f aca="true" t="shared" si="14" ref="B115:K115">SUM(B110:B114)</f>
        <v>692</v>
      </c>
      <c r="C115" s="24">
        <f t="shared" si="14"/>
        <v>16.12</v>
      </c>
      <c r="D115" s="24">
        <f t="shared" si="14"/>
        <v>22.31</v>
      </c>
      <c r="E115" s="24">
        <f t="shared" si="14"/>
        <v>91.74</v>
      </c>
      <c r="F115" s="24">
        <f t="shared" si="14"/>
        <v>631.59</v>
      </c>
      <c r="G115" s="24">
        <f t="shared" si="14"/>
        <v>782</v>
      </c>
      <c r="H115" s="24">
        <f t="shared" si="14"/>
        <v>17.130000000000003</v>
      </c>
      <c r="I115" s="24">
        <f t="shared" si="14"/>
        <v>24.68</v>
      </c>
      <c r="J115" s="24">
        <f t="shared" si="14"/>
        <v>98.77</v>
      </c>
      <c r="K115" s="24">
        <f t="shared" si="14"/>
        <v>684.4200000000001</v>
      </c>
      <c r="L115" s="4"/>
      <c r="M115" s="14"/>
    </row>
    <row r="116" spans="1:13" ht="9.75">
      <c r="A116" s="157" t="s">
        <v>217</v>
      </c>
      <c r="B116" s="158"/>
      <c r="C116" s="158"/>
      <c r="D116" s="158"/>
      <c r="E116" s="158"/>
      <c r="F116" s="158"/>
      <c r="G116" s="158"/>
      <c r="H116" s="158"/>
      <c r="I116" s="158"/>
      <c r="J116" s="158"/>
      <c r="K116" s="158"/>
      <c r="L116" s="158"/>
      <c r="M116" s="159"/>
    </row>
    <row r="117" spans="1:13" s="85" customFormat="1" ht="9.75">
      <c r="A117" s="98" t="s">
        <v>210</v>
      </c>
      <c r="B117" s="121">
        <v>100</v>
      </c>
      <c r="C117" s="83">
        <v>10.3</v>
      </c>
      <c r="D117" s="83">
        <v>12.67</v>
      </c>
      <c r="E117" s="83">
        <v>36.92</v>
      </c>
      <c r="F117" s="83">
        <v>300.29</v>
      </c>
      <c r="G117" s="121">
        <v>100</v>
      </c>
      <c r="H117" s="83">
        <v>10.3</v>
      </c>
      <c r="I117" s="83">
        <v>12.67</v>
      </c>
      <c r="J117" s="83">
        <v>36.92</v>
      </c>
      <c r="K117" s="83">
        <v>300.29</v>
      </c>
      <c r="L117" s="84" t="s">
        <v>211</v>
      </c>
      <c r="M117" s="81" t="s">
        <v>212</v>
      </c>
    </row>
    <row r="118" spans="1:13" s="85" customFormat="1" ht="12" customHeight="1">
      <c r="A118" s="53" t="s">
        <v>180</v>
      </c>
      <c r="B118" s="82">
        <v>200</v>
      </c>
      <c r="C118" s="87">
        <v>0.8</v>
      </c>
      <c r="D118" s="87">
        <v>0.8</v>
      </c>
      <c r="E118" s="122">
        <v>19.6</v>
      </c>
      <c r="F118" s="87">
        <v>94</v>
      </c>
      <c r="G118" s="82">
        <v>200</v>
      </c>
      <c r="H118" s="87">
        <v>0.8</v>
      </c>
      <c r="I118" s="87">
        <v>0.8</v>
      </c>
      <c r="J118" s="122">
        <v>19.6</v>
      </c>
      <c r="K118" s="87">
        <v>94</v>
      </c>
      <c r="L118" s="84" t="s">
        <v>57</v>
      </c>
      <c r="M118" s="53" t="s">
        <v>58</v>
      </c>
    </row>
    <row r="119" spans="1:13" ht="9.75">
      <c r="A119" s="14" t="s">
        <v>112</v>
      </c>
      <c r="B119" s="11">
        <v>200</v>
      </c>
      <c r="C119" s="12">
        <v>0</v>
      </c>
      <c r="D119" s="12">
        <v>0</v>
      </c>
      <c r="E119" s="12">
        <v>19.97</v>
      </c>
      <c r="F119" s="12">
        <v>76</v>
      </c>
      <c r="G119" s="12">
        <v>200</v>
      </c>
      <c r="H119" s="12">
        <v>0</v>
      </c>
      <c r="I119" s="12">
        <v>0</v>
      </c>
      <c r="J119" s="12">
        <v>19.97</v>
      </c>
      <c r="K119" s="12">
        <v>76</v>
      </c>
      <c r="L119" s="11" t="s">
        <v>113</v>
      </c>
      <c r="M119" s="21" t="s">
        <v>114</v>
      </c>
    </row>
    <row r="120" spans="1:13" s="95" customFormat="1" ht="12" customHeight="1">
      <c r="A120" s="91" t="s">
        <v>25</v>
      </c>
      <c r="B120" s="92">
        <f>SUM(B117:B119)</f>
        <v>500</v>
      </c>
      <c r="C120" s="92">
        <f aca="true" t="shared" si="15" ref="C120:K120">SUM(C117:C119)</f>
        <v>11.100000000000001</v>
      </c>
      <c r="D120" s="92">
        <f t="shared" si="15"/>
        <v>13.47</v>
      </c>
      <c r="E120" s="92">
        <f t="shared" si="15"/>
        <v>76.49000000000001</v>
      </c>
      <c r="F120" s="92">
        <f t="shared" si="15"/>
        <v>470.29</v>
      </c>
      <c r="G120" s="92">
        <f t="shared" si="15"/>
        <v>500</v>
      </c>
      <c r="H120" s="92">
        <f t="shared" si="15"/>
        <v>11.100000000000001</v>
      </c>
      <c r="I120" s="92">
        <f t="shared" si="15"/>
        <v>13.47</v>
      </c>
      <c r="J120" s="92">
        <f t="shared" si="15"/>
        <v>76.49000000000001</v>
      </c>
      <c r="K120" s="92">
        <f t="shared" si="15"/>
        <v>470.29</v>
      </c>
      <c r="L120" s="93"/>
      <c r="M120" s="94"/>
    </row>
    <row r="121" spans="1:13" ht="9.75">
      <c r="A121" s="151" t="s">
        <v>73</v>
      </c>
      <c r="B121" s="144"/>
      <c r="C121" s="144"/>
      <c r="D121" s="144"/>
      <c r="E121" s="144"/>
      <c r="F121" s="144"/>
      <c r="G121" s="145"/>
      <c r="H121" s="145"/>
      <c r="I121" s="145"/>
      <c r="J121" s="145"/>
      <c r="K121" s="145"/>
      <c r="L121" s="145"/>
      <c r="M121" s="146"/>
    </row>
    <row r="122" spans="1:13" ht="9.75">
      <c r="A122" s="147" t="s">
        <v>2</v>
      </c>
      <c r="B122" s="143" t="s">
        <v>3</v>
      </c>
      <c r="C122" s="144"/>
      <c r="D122" s="144"/>
      <c r="E122" s="144"/>
      <c r="F122" s="144"/>
      <c r="G122" s="151" t="s">
        <v>175</v>
      </c>
      <c r="H122" s="145"/>
      <c r="I122" s="145"/>
      <c r="J122" s="145"/>
      <c r="K122" s="146"/>
      <c r="L122" s="147" t="s">
        <v>4</v>
      </c>
      <c r="M122" s="147" t="s">
        <v>5</v>
      </c>
    </row>
    <row r="123" spans="1:13" ht="15" customHeight="1">
      <c r="A123" s="150"/>
      <c r="B123" s="3" t="s">
        <v>6</v>
      </c>
      <c r="C123" s="2" t="s">
        <v>7</v>
      </c>
      <c r="D123" s="2" t="s">
        <v>8</v>
      </c>
      <c r="E123" s="2" t="s">
        <v>9</v>
      </c>
      <c r="F123" s="2" t="s">
        <v>10</v>
      </c>
      <c r="G123" s="3" t="s">
        <v>6</v>
      </c>
      <c r="H123" s="2" t="s">
        <v>7</v>
      </c>
      <c r="I123" s="2" t="s">
        <v>8</v>
      </c>
      <c r="J123" s="2" t="s">
        <v>9</v>
      </c>
      <c r="K123" s="2" t="s">
        <v>10</v>
      </c>
      <c r="L123" s="150"/>
      <c r="M123" s="150"/>
    </row>
    <row r="124" spans="1:13" ht="9.75">
      <c r="A124" s="143" t="s">
        <v>216</v>
      </c>
      <c r="B124" s="145"/>
      <c r="C124" s="145"/>
      <c r="D124" s="145"/>
      <c r="E124" s="145"/>
      <c r="F124" s="145"/>
      <c r="G124" s="145"/>
      <c r="H124" s="145"/>
      <c r="I124" s="145"/>
      <c r="J124" s="145"/>
      <c r="K124" s="145"/>
      <c r="L124" s="144"/>
      <c r="M124" s="148"/>
    </row>
    <row r="125" spans="1:13" ht="13.5" customHeight="1">
      <c r="A125" s="14" t="s">
        <v>27</v>
      </c>
      <c r="B125" s="36">
        <v>200</v>
      </c>
      <c r="C125" s="62">
        <v>1.62</v>
      </c>
      <c r="D125" s="62">
        <v>2.19</v>
      </c>
      <c r="E125" s="62">
        <v>12.81</v>
      </c>
      <c r="F125" s="62">
        <v>77.13</v>
      </c>
      <c r="G125" s="112">
        <v>250</v>
      </c>
      <c r="H125" s="7">
        <v>2.03</v>
      </c>
      <c r="I125" s="7">
        <v>2.74</v>
      </c>
      <c r="J125" s="7">
        <v>16.27</v>
      </c>
      <c r="K125" s="7">
        <v>96.41</v>
      </c>
      <c r="L125" s="25" t="s">
        <v>28</v>
      </c>
      <c r="M125" s="21" t="s">
        <v>29</v>
      </c>
    </row>
    <row r="126" spans="1:13" ht="12" customHeight="1">
      <c r="A126" s="22" t="s">
        <v>155</v>
      </c>
      <c r="B126" s="36">
        <v>230</v>
      </c>
      <c r="C126" s="28">
        <v>18.13</v>
      </c>
      <c r="D126" s="28">
        <v>14.03</v>
      </c>
      <c r="E126" s="28">
        <v>47.61</v>
      </c>
      <c r="F126" s="28">
        <v>393.83</v>
      </c>
      <c r="G126" s="6">
        <v>250</v>
      </c>
      <c r="H126" s="7">
        <v>18.64</v>
      </c>
      <c r="I126" s="7">
        <v>15.04</v>
      </c>
      <c r="J126" s="7">
        <v>54.74</v>
      </c>
      <c r="K126" s="7">
        <v>425.32</v>
      </c>
      <c r="L126" s="11" t="s">
        <v>156</v>
      </c>
      <c r="M126" s="20" t="s">
        <v>157</v>
      </c>
    </row>
    <row r="127" spans="1:13" s="85" customFormat="1" ht="12" customHeight="1">
      <c r="A127" s="81" t="s">
        <v>22</v>
      </c>
      <c r="B127" s="88">
        <v>215</v>
      </c>
      <c r="C127" s="106">
        <v>0.07</v>
      </c>
      <c r="D127" s="106">
        <v>0.02</v>
      </c>
      <c r="E127" s="116">
        <v>15</v>
      </c>
      <c r="F127" s="106">
        <v>60</v>
      </c>
      <c r="G127" s="106">
        <v>215</v>
      </c>
      <c r="H127" s="106">
        <v>0.07</v>
      </c>
      <c r="I127" s="106">
        <v>0.02</v>
      </c>
      <c r="J127" s="106">
        <v>15</v>
      </c>
      <c r="K127" s="106">
        <v>60</v>
      </c>
      <c r="L127" s="89" t="s">
        <v>23</v>
      </c>
      <c r="M127" s="90" t="s">
        <v>24</v>
      </c>
    </row>
    <row r="128" spans="1:13" ht="9.75">
      <c r="A128" s="33" t="s">
        <v>41</v>
      </c>
      <c r="B128" s="13">
        <v>20</v>
      </c>
      <c r="C128" s="18">
        <v>1.3</v>
      </c>
      <c r="D128" s="18">
        <v>0.2</v>
      </c>
      <c r="E128" s="18">
        <v>8.6</v>
      </c>
      <c r="F128" s="18">
        <v>43</v>
      </c>
      <c r="G128" s="57">
        <v>20</v>
      </c>
      <c r="H128" s="18">
        <v>1.3</v>
      </c>
      <c r="I128" s="18">
        <v>0.2</v>
      </c>
      <c r="J128" s="18">
        <v>8.6</v>
      </c>
      <c r="K128" s="18">
        <v>43</v>
      </c>
      <c r="L128" s="34">
        <v>11</v>
      </c>
      <c r="M128" s="35" t="s">
        <v>42</v>
      </c>
    </row>
    <row r="129" spans="1:13" ht="9.75">
      <c r="A129" s="23" t="s">
        <v>25</v>
      </c>
      <c r="B129" s="4">
        <f aca="true" t="shared" si="16" ref="B129:K129">SUM(B125:B128)</f>
        <v>665</v>
      </c>
      <c r="C129" s="24">
        <f t="shared" si="16"/>
        <v>21.12</v>
      </c>
      <c r="D129" s="24">
        <f t="shared" si="16"/>
        <v>16.439999999999998</v>
      </c>
      <c r="E129" s="24">
        <f t="shared" si="16"/>
        <v>84.02</v>
      </c>
      <c r="F129" s="24">
        <f t="shared" si="16"/>
        <v>573.96</v>
      </c>
      <c r="G129" s="24">
        <f t="shared" si="16"/>
        <v>735</v>
      </c>
      <c r="H129" s="24">
        <f t="shared" si="16"/>
        <v>22.040000000000003</v>
      </c>
      <c r="I129" s="24">
        <f t="shared" si="16"/>
        <v>18</v>
      </c>
      <c r="J129" s="24">
        <f t="shared" si="16"/>
        <v>94.61</v>
      </c>
      <c r="K129" s="24">
        <f t="shared" si="16"/>
        <v>624.73</v>
      </c>
      <c r="L129" s="4"/>
      <c r="M129" s="14"/>
    </row>
    <row r="130" spans="1:13" ht="9.75">
      <c r="A130" s="157" t="s">
        <v>217</v>
      </c>
      <c r="B130" s="158"/>
      <c r="C130" s="158"/>
      <c r="D130" s="158"/>
      <c r="E130" s="158"/>
      <c r="F130" s="158"/>
      <c r="G130" s="158"/>
      <c r="H130" s="158"/>
      <c r="I130" s="158"/>
      <c r="J130" s="158"/>
      <c r="K130" s="158"/>
      <c r="L130" s="158"/>
      <c r="M130" s="159"/>
    </row>
    <row r="131" spans="1:13" s="54" customFormat="1" ht="9.75">
      <c r="A131" s="49" t="s">
        <v>194</v>
      </c>
      <c r="B131" s="86">
        <v>100</v>
      </c>
      <c r="C131" s="7">
        <v>3.87</v>
      </c>
      <c r="D131" s="7">
        <v>12.1</v>
      </c>
      <c r="E131" s="7">
        <v>46.9</v>
      </c>
      <c r="F131" s="7">
        <v>309.7</v>
      </c>
      <c r="G131" s="86">
        <v>100</v>
      </c>
      <c r="H131" s="7">
        <v>3.87</v>
      </c>
      <c r="I131" s="7">
        <v>12.1</v>
      </c>
      <c r="J131" s="7">
        <v>46.9</v>
      </c>
      <c r="K131" s="7">
        <v>309.7</v>
      </c>
      <c r="L131" s="110" t="s">
        <v>195</v>
      </c>
      <c r="M131" s="9" t="s">
        <v>196</v>
      </c>
    </row>
    <row r="132" spans="1:13" s="85" customFormat="1" ht="11.25" customHeight="1">
      <c r="A132" s="53" t="s">
        <v>180</v>
      </c>
      <c r="B132" s="86">
        <v>100</v>
      </c>
      <c r="C132" s="87">
        <v>0.4</v>
      </c>
      <c r="D132" s="87">
        <v>0.4</v>
      </c>
      <c r="E132" s="87">
        <v>9.8</v>
      </c>
      <c r="F132" s="87">
        <v>47</v>
      </c>
      <c r="G132" s="86">
        <v>100</v>
      </c>
      <c r="H132" s="87">
        <v>0.4</v>
      </c>
      <c r="I132" s="87">
        <v>0.4</v>
      </c>
      <c r="J132" s="87">
        <v>9.8</v>
      </c>
      <c r="K132" s="87">
        <v>47</v>
      </c>
      <c r="L132" s="84" t="s">
        <v>57</v>
      </c>
      <c r="M132" s="53" t="s">
        <v>58</v>
      </c>
    </row>
    <row r="133" spans="1:13" ht="9.75">
      <c r="A133" s="14" t="s">
        <v>38</v>
      </c>
      <c r="B133" s="12">
        <v>200</v>
      </c>
      <c r="C133" s="32">
        <v>0.15</v>
      </c>
      <c r="D133" s="32">
        <v>0.06</v>
      </c>
      <c r="E133" s="32">
        <v>20.65</v>
      </c>
      <c r="F133" s="32">
        <v>82.9</v>
      </c>
      <c r="G133" s="32">
        <v>200</v>
      </c>
      <c r="H133" s="32">
        <v>0.15</v>
      </c>
      <c r="I133" s="32">
        <v>0.06</v>
      </c>
      <c r="J133" s="32">
        <v>20.65</v>
      </c>
      <c r="K133" s="32">
        <v>82.9</v>
      </c>
      <c r="L133" s="13" t="s">
        <v>39</v>
      </c>
      <c r="M133" s="21" t="s">
        <v>40</v>
      </c>
    </row>
    <row r="134" spans="1:13" s="95" customFormat="1" ht="12" customHeight="1">
      <c r="A134" s="91" t="s">
        <v>25</v>
      </c>
      <c r="B134" s="92">
        <f>SUM(B131:B133)</f>
        <v>400</v>
      </c>
      <c r="C134" s="92">
        <f aca="true" t="shared" si="17" ref="C134:K134">SUM(C131:C133)</f>
        <v>4.420000000000001</v>
      </c>
      <c r="D134" s="92">
        <f t="shared" si="17"/>
        <v>12.56</v>
      </c>
      <c r="E134" s="92">
        <f t="shared" si="17"/>
        <v>77.35</v>
      </c>
      <c r="F134" s="92">
        <f t="shared" si="17"/>
        <v>439.6</v>
      </c>
      <c r="G134" s="92">
        <f t="shared" si="17"/>
        <v>400</v>
      </c>
      <c r="H134" s="92">
        <f t="shared" si="17"/>
        <v>4.420000000000001</v>
      </c>
      <c r="I134" s="92">
        <f t="shared" si="17"/>
        <v>12.56</v>
      </c>
      <c r="J134" s="92">
        <f t="shared" si="17"/>
        <v>77.35</v>
      </c>
      <c r="K134" s="92">
        <f t="shared" si="17"/>
        <v>439.6</v>
      </c>
      <c r="L134" s="93"/>
      <c r="M134" s="94"/>
    </row>
    <row r="135" spans="1:13" ht="9.75">
      <c r="A135" s="151" t="s">
        <v>100</v>
      </c>
      <c r="B135" s="144"/>
      <c r="C135" s="144"/>
      <c r="D135" s="144"/>
      <c r="E135" s="144"/>
      <c r="F135" s="144"/>
      <c r="G135" s="145"/>
      <c r="H135" s="145"/>
      <c r="I135" s="145"/>
      <c r="J135" s="145"/>
      <c r="K135" s="145"/>
      <c r="L135" s="145"/>
      <c r="M135" s="146"/>
    </row>
    <row r="136" spans="1:13" ht="9.75">
      <c r="A136" s="147" t="s">
        <v>2</v>
      </c>
      <c r="B136" s="143" t="s">
        <v>3</v>
      </c>
      <c r="C136" s="144"/>
      <c r="D136" s="144"/>
      <c r="E136" s="144"/>
      <c r="F136" s="144"/>
      <c r="G136" s="151" t="s">
        <v>175</v>
      </c>
      <c r="H136" s="145"/>
      <c r="I136" s="145"/>
      <c r="J136" s="145"/>
      <c r="K136" s="146"/>
      <c r="L136" s="147" t="s">
        <v>4</v>
      </c>
      <c r="M136" s="147" t="s">
        <v>5</v>
      </c>
    </row>
    <row r="137" spans="1:13" ht="10.5" customHeight="1">
      <c r="A137" s="150"/>
      <c r="B137" s="3" t="s">
        <v>6</v>
      </c>
      <c r="C137" s="2" t="s">
        <v>7</v>
      </c>
      <c r="D137" s="2" t="s">
        <v>8</v>
      </c>
      <c r="E137" s="2" t="s">
        <v>9</v>
      </c>
      <c r="F137" s="2" t="s">
        <v>10</v>
      </c>
      <c r="G137" s="3" t="s">
        <v>6</v>
      </c>
      <c r="H137" s="2" t="s">
        <v>7</v>
      </c>
      <c r="I137" s="2" t="s">
        <v>8</v>
      </c>
      <c r="J137" s="2" t="s">
        <v>9</v>
      </c>
      <c r="K137" s="2" t="s">
        <v>10</v>
      </c>
      <c r="L137" s="150"/>
      <c r="M137" s="150"/>
    </row>
    <row r="138" spans="1:13" ht="9.75">
      <c r="A138" s="143" t="s">
        <v>216</v>
      </c>
      <c r="B138" s="145"/>
      <c r="C138" s="145"/>
      <c r="D138" s="145"/>
      <c r="E138" s="145"/>
      <c r="F138" s="145"/>
      <c r="G138" s="145"/>
      <c r="H138" s="145"/>
      <c r="I138" s="145"/>
      <c r="J138" s="145"/>
      <c r="K138" s="145"/>
      <c r="L138" s="144"/>
      <c r="M138" s="148"/>
    </row>
    <row r="139" spans="1:13" ht="13.5" customHeight="1">
      <c r="A139" s="15" t="s">
        <v>107</v>
      </c>
      <c r="B139" s="60">
        <v>200</v>
      </c>
      <c r="C139" s="62">
        <v>3.6</v>
      </c>
      <c r="D139" s="62">
        <v>3.23</v>
      </c>
      <c r="E139" s="62">
        <v>13.31</v>
      </c>
      <c r="F139" s="62">
        <v>98.97</v>
      </c>
      <c r="G139" s="112">
        <v>260</v>
      </c>
      <c r="H139" s="7">
        <v>4.14</v>
      </c>
      <c r="I139" s="7">
        <v>3.93</v>
      </c>
      <c r="J139" s="7">
        <v>17.24</v>
      </c>
      <c r="K139" s="7">
        <v>124.62</v>
      </c>
      <c r="L139" s="56" t="s">
        <v>193</v>
      </c>
      <c r="M139" s="31" t="s">
        <v>109</v>
      </c>
    </row>
    <row r="140" spans="1:13" ht="9.75">
      <c r="A140" s="14" t="s">
        <v>122</v>
      </c>
      <c r="B140" s="36">
        <v>100</v>
      </c>
      <c r="C140" s="7">
        <v>6.55</v>
      </c>
      <c r="D140" s="7">
        <v>12</v>
      </c>
      <c r="E140" s="7">
        <v>3.1</v>
      </c>
      <c r="F140" s="7">
        <v>147</v>
      </c>
      <c r="G140" s="113">
        <v>100</v>
      </c>
      <c r="H140" s="7">
        <v>6.55</v>
      </c>
      <c r="I140" s="7">
        <v>12</v>
      </c>
      <c r="J140" s="7">
        <v>3.1</v>
      </c>
      <c r="K140" s="7">
        <v>147</v>
      </c>
      <c r="L140" s="19">
        <v>354</v>
      </c>
      <c r="M140" s="21" t="s">
        <v>123</v>
      </c>
    </row>
    <row r="141" spans="1:13" ht="9.75">
      <c r="A141" s="15" t="s">
        <v>162</v>
      </c>
      <c r="B141" s="16">
        <v>150</v>
      </c>
      <c r="C141" s="67">
        <v>5.52</v>
      </c>
      <c r="D141" s="67">
        <v>4.51</v>
      </c>
      <c r="E141" s="67">
        <v>26.45</v>
      </c>
      <c r="F141" s="67">
        <v>168.45</v>
      </c>
      <c r="G141" s="36">
        <v>180</v>
      </c>
      <c r="H141" s="7">
        <v>6.62</v>
      </c>
      <c r="I141" s="7">
        <v>5.42</v>
      </c>
      <c r="J141" s="7">
        <v>31.73</v>
      </c>
      <c r="K141" s="7">
        <v>202.14</v>
      </c>
      <c r="L141" s="39" t="s">
        <v>69</v>
      </c>
      <c r="M141" s="15" t="s">
        <v>70</v>
      </c>
    </row>
    <row r="142" spans="1:13" s="85" customFormat="1" ht="10.5" customHeight="1">
      <c r="A142" s="98" t="s">
        <v>59</v>
      </c>
      <c r="B142" s="83">
        <v>222</v>
      </c>
      <c r="C142" s="106">
        <v>0.13</v>
      </c>
      <c r="D142" s="106">
        <v>0.02</v>
      </c>
      <c r="E142" s="107">
        <v>15.2</v>
      </c>
      <c r="F142" s="106">
        <v>62</v>
      </c>
      <c r="G142" s="83">
        <v>222</v>
      </c>
      <c r="H142" s="106">
        <v>0.13</v>
      </c>
      <c r="I142" s="106">
        <v>0.02</v>
      </c>
      <c r="J142" s="106">
        <v>15.2</v>
      </c>
      <c r="K142" s="106">
        <v>62</v>
      </c>
      <c r="L142" s="116" t="s">
        <v>60</v>
      </c>
      <c r="M142" s="108" t="s">
        <v>61</v>
      </c>
    </row>
    <row r="143" spans="1:13" ht="9.75">
      <c r="A143" s="33" t="s">
        <v>41</v>
      </c>
      <c r="B143" s="13">
        <v>20</v>
      </c>
      <c r="C143" s="18">
        <v>1.3</v>
      </c>
      <c r="D143" s="18">
        <v>0.2</v>
      </c>
      <c r="E143" s="18">
        <v>8.6</v>
      </c>
      <c r="F143" s="18">
        <v>43</v>
      </c>
      <c r="G143" s="57">
        <v>20</v>
      </c>
      <c r="H143" s="18">
        <v>1.3</v>
      </c>
      <c r="I143" s="18">
        <v>0.2</v>
      </c>
      <c r="J143" s="18">
        <v>8.6</v>
      </c>
      <c r="K143" s="18">
        <v>43</v>
      </c>
      <c r="L143" s="34">
        <v>11</v>
      </c>
      <c r="M143" s="35" t="s">
        <v>42</v>
      </c>
    </row>
    <row r="144" spans="1:13" ht="9.75">
      <c r="A144" s="23" t="s">
        <v>25</v>
      </c>
      <c r="B144" s="4">
        <f aca="true" t="shared" si="18" ref="B144:K144">SUM(B139:B143)</f>
        <v>692</v>
      </c>
      <c r="C144" s="24">
        <f t="shared" si="18"/>
        <v>17.1</v>
      </c>
      <c r="D144" s="24">
        <f t="shared" si="18"/>
        <v>19.96</v>
      </c>
      <c r="E144" s="24">
        <f t="shared" si="18"/>
        <v>66.66</v>
      </c>
      <c r="F144" s="24">
        <f t="shared" si="18"/>
        <v>519.42</v>
      </c>
      <c r="G144" s="24">
        <f t="shared" si="18"/>
        <v>782</v>
      </c>
      <c r="H144" s="24">
        <f t="shared" si="18"/>
        <v>18.74</v>
      </c>
      <c r="I144" s="24">
        <f t="shared" si="18"/>
        <v>21.57</v>
      </c>
      <c r="J144" s="24">
        <f t="shared" si="18"/>
        <v>75.86999999999999</v>
      </c>
      <c r="K144" s="24">
        <f t="shared" si="18"/>
        <v>578.76</v>
      </c>
      <c r="L144" s="4"/>
      <c r="M144" s="14"/>
    </row>
    <row r="145" spans="1:13" ht="9.75">
      <c r="A145" s="157" t="s">
        <v>217</v>
      </c>
      <c r="B145" s="158"/>
      <c r="C145" s="158"/>
      <c r="D145" s="158"/>
      <c r="E145" s="158"/>
      <c r="F145" s="158"/>
      <c r="G145" s="158"/>
      <c r="H145" s="158"/>
      <c r="I145" s="158"/>
      <c r="J145" s="158"/>
      <c r="K145" s="158"/>
      <c r="L145" s="158"/>
      <c r="M145" s="159"/>
    </row>
    <row r="146" spans="1:13" s="85" customFormat="1" ht="9.75">
      <c r="A146" s="81" t="s">
        <v>177</v>
      </c>
      <c r="B146" s="82">
        <v>100</v>
      </c>
      <c r="C146" s="83">
        <v>9.77</v>
      </c>
      <c r="D146" s="83">
        <v>11.6</v>
      </c>
      <c r="E146" s="83">
        <v>29.23</v>
      </c>
      <c r="F146" s="83">
        <v>264.02</v>
      </c>
      <c r="G146" s="82">
        <v>100</v>
      </c>
      <c r="H146" s="83">
        <v>9.77</v>
      </c>
      <c r="I146" s="83">
        <v>11.6</v>
      </c>
      <c r="J146" s="83">
        <v>29.23</v>
      </c>
      <c r="K146" s="83">
        <v>264.02</v>
      </c>
      <c r="L146" s="84" t="s">
        <v>178</v>
      </c>
      <c r="M146" s="81" t="s">
        <v>179</v>
      </c>
    </row>
    <row r="147" spans="1:13" s="85" customFormat="1" ht="12" customHeight="1">
      <c r="A147" s="53" t="s">
        <v>180</v>
      </c>
      <c r="B147" s="82">
        <v>200</v>
      </c>
      <c r="C147" s="87">
        <v>0.8</v>
      </c>
      <c r="D147" s="87">
        <v>0.8</v>
      </c>
      <c r="E147" s="122">
        <v>19.6</v>
      </c>
      <c r="F147" s="87">
        <v>94</v>
      </c>
      <c r="G147" s="82">
        <v>200</v>
      </c>
      <c r="H147" s="87">
        <v>0.8</v>
      </c>
      <c r="I147" s="87">
        <v>0.8</v>
      </c>
      <c r="J147" s="122">
        <v>19.6</v>
      </c>
      <c r="K147" s="87">
        <v>94</v>
      </c>
      <c r="L147" s="84" t="s">
        <v>57</v>
      </c>
      <c r="M147" s="53" t="s">
        <v>58</v>
      </c>
    </row>
    <row r="148" spans="1:13" ht="12.75" customHeight="1">
      <c r="A148" s="15" t="s">
        <v>163</v>
      </c>
      <c r="B148" s="71">
        <v>200</v>
      </c>
      <c r="C148" s="18">
        <v>0.1</v>
      </c>
      <c r="D148" s="18">
        <v>0.1</v>
      </c>
      <c r="E148" s="18">
        <v>15.9</v>
      </c>
      <c r="F148" s="18">
        <v>65</v>
      </c>
      <c r="G148" s="72">
        <v>200</v>
      </c>
      <c r="H148" s="18">
        <v>0.1</v>
      </c>
      <c r="I148" s="18">
        <v>0.1</v>
      </c>
      <c r="J148" s="18">
        <v>15.9</v>
      </c>
      <c r="K148" s="18">
        <v>65</v>
      </c>
      <c r="L148" s="72" t="s">
        <v>164</v>
      </c>
      <c r="M148" s="26" t="s">
        <v>72</v>
      </c>
    </row>
    <row r="149" spans="1:13" s="95" customFormat="1" ht="12" customHeight="1">
      <c r="A149" s="91" t="s">
        <v>25</v>
      </c>
      <c r="B149" s="92">
        <f>SUM(B146:B148)</f>
        <v>500</v>
      </c>
      <c r="C149" s="92">
        <f aca="true" t="shared" si="19" ref="C149:K149">SUM(C146:C148)</f>
        <v>10.67</v>
      </c>
      <c r="D149" s="92">
        <f t="shared" si="19"/>
        <v>12.5</v>
      </c>
      <c r="E149" s="92">
        <f t="shared" si="19"/>
        <v>64.73</v>
      </c>
      <c r="F149" s="92">
        <f t="shared" si="19"/>
        <v>423.02</v>
      </c>
      <c r="G149" s="92">
        <f t="shared" si="19"/>
        <v>500</v>
      </c>
      <c r="H149" s="92">
        <f t="shared" si="19"/>
        <v>10.67</v>
      </c>
      <c r="I149" s="92">
        <f t="shared" si="19"/>
        <v>12.5</v>
      </c>
      <c r="J149" s="92">
        <f t="shared" si="19"/>
        <v>64.73</v>
      </c>
      <c r="K149" s="92">
        <f t="shared" si="19"/>
        <v>423.02</v>
      </c>
      <c r="L149" s="93"/>
      <c r="M149" s="94"/>
    </row>
    <row r="150" spans="1:13" ht="9.75">
      <c r="A150" s="149" t="s">
        <v>115</v>
      </c>
      <c r="B150" s="149"/>
      <c r="C150" s="149"/>
      <c r="D150" s="149"/>
      <c r="E150" s="149"/>
      <c r="F150" s="149"/>
      <c r="G150" s="149"/>
      <c r="H150" s="149"/>
      <c r="I150" s="149"/>
      <c r="J150" s="149"/>
      <c r="K150" s="149"/>
      <c r="L150" s="149"/>
      <c r="M150" s="149"/>
    </row>
    <row r="151" spans="1:13" ht="9.75">
      <c r="A151" s="147" t="s">
        <v>2</v>
      </c>
      <c r="B151" s="143" t="s">
        <v>3</v>
      </c>
      <c r="C151" s="144"/>
      <c r="D151" s="144"/>
      <c r="E151" s="144"/>
      <c r="F151" s="144"/>
      <c r="G151" s="151" t="s">
        <v>175</v>
      </c>
      <c r="H151" s="145"/>
      <c r="I151" s="145"/>
      <c r="J151" s="145"/>
      <c r="K151" s="146"/>
      <c r="L151" s="147" t="s">
        <v>4</v>
      </c>
      <c r="M151" s="147" t="s">
        <v>5</v>
      </c>
    </row>
    <row r="152" spans="1:13" ht="11.25" customHeight="1">
      <c r="A152" s="150"/>
      <c r="B152" s="3" t="s">
        <v>6</v>
      </c>
      <c r="C152" s="2" t="s">
        <v>7</v>
      </c>
      <c r="D152" s="2" t="s">
        <v>8</v>
      </c>
      <c r="E152" s="2" t="s">
        <v>9</v>
      </c>
      <c r="F152" s="2" t="s">
        <v>10</v>
      </c>
      <c r="G152" s="3" t="s">
        <v>6</v>
      </c>
      <c r="H152" s="2" t="s">
        <v>7</v>
      </c>
      <c r="I152" s="2" t="s">
        <v>8</v>
      </c>
      <c r="J152" s="2" t="s">
        <v>9</v>
      </c>
      <c r="K152" s="2" t="s">
        <v>10</v>
      </c>
      <c r="L152" s="150"/>
      <c r="M152" s="150"/>
    </row>
    <row r="153" spans="1:13" ht="9.75">
      <c r="A153" s="143" t="s">
        <v>216</v>
      </c>
      <c r="B153" s="145"/>
      <c r="C153" s="145"/>
      <c r="D153" s="145"/>
      <c r="E153" s="145"/>
      <c r="F153" s="145"/>
      <c r="G153" s="145"/>
      <c r="H153" s="145"/>
      <c r="I153" s="145"/>
      <c r="J153" s="145"/>
      <c r="K153" s="145"/>
      <c r="L153" s="144"/>
      <c r="M153" s="148"/>
    </row>
    <row r="154" spans="1:13" ht="12.75" customHeight="1">
      <c r="A154" s="14" t="s">
        <v>135</v>
      </c>
      <c r="B154" s="64">
        <v>200</v>
      </c>
      <c r="C154" s="7">
        <v>1.38</v>
      </c>
      <c r="D154" s="7">
        <v>5.2</v>
      </c>
      <c r="E154" s="7">
        <v>8.92</v>
      </c>
      <c r="F154" s="7">
        <v>88.2</v>
      </c>
      <c r="G154" s="112">
        <v>260</v>
      </c>
      <c r="H154" s="62">
        <v>1.74</v>
      </c>
      <c r="I154" s="62">
        <v>6.33</v>
      </c>
      <c r="J154" s="62">
        <v>11.16</v>
      </c>
      <c r="K154" s="62">
        <v>111.14</v>
      </c>
      <c r="L154" s="13" t="s">
        <v>201</v>
      </c>
      <c r="M154" s="44" t="s">
        <v>137</v>
      </c>
    </row>
    <row r="155" spans="1:13" ht="12" customHeight="1">
      <c r="A155" s="33" t="s">
        <v>52</v>
      </c>
      <c r="B155" s="6">
        <v>150</v>
      </c>
      <c r="C155" s="28">
        <v>8.6</v>
      </c>
      <c r="D155" s="28">
        <v>6.09</v>
      </c>
      <c r="E155" s="28">
        <v>38.64</v>
      </c>
      <c r="F155" s="28">
        <v>243.75</v>
      </c>
      <c r="G155" s="6">
        <v>180</v>
      </c>
      <c r="H155" s="62">
        <v>10.32</v>
      </c>
      <c r="I155" s="62">
        <v>7.31</v>
      </c>
      <c r="J155" s="62">
        <v>46.37</v>
      </c>
      <c r="K155" s="62">
        <v>292.5</v>
      </c>
      <c r="L155" s="11" t="s">
        <v>53</v>
      </c>
      <c r="M155" s="21" t="s">
        <v>54</v>
      </c>
    </row>
    <row r="156" spans="1:13" ht="11.25" customHeight="1">
      <c r="A156" s="29" t="s">
        <v>218</v>
      </c>
      <c r="B156" s="6">
        <v>100</v>
      </c>
      <c r="C156" s="7">
        <v>12.29</v>
      </c>
      <c r="D156" s="7">
        <v>7.3</v>
      </c>
      <c r="E156" s="7">
        <v>38.91</v>
      </c>
      <c r="F156" s="7">
        <v>269.33</v>
      </c>
      <c r="G156" s="6">
        <v>100</v>
      </c>
      <c r="H156" s="7">
        <v>12.29</v>
      </c>
      <c r="I156" s="7">
        <v>7.3</v>
      </c>
      <c r="J156" s="7">
        <v>38.91</v>
      </c>
      <c r="K156" s="7">
        <v>269.33</v>
      </c>
      <c r="L156" s="141" t="s">
        <v>81</v>
      </c>
      <c r="M156" s="9" t="s">
        <v>219</v>
      </c>
    </row>
    <row r="157" spans="1:13" s="85" customFormat="1" ht="12" customHeight="1">
      <c r="A157" s="81" t="s">
        <v>22</v>
      </c>
      <c r="B157" s="88">
        <v>215</v>
      </c>
      <c r="C157" s="88">
        <v>0.07</v>
      </c>
      <c r="D157" s="88">
        <v>0.02</v>
      </c>
      <c r="E157" s="89">
        <v>15</v>
      </c>
      <c r="F157" s="88">
        <v>60</v>
      </c>
      <c r="G157" s="106">
        <v>215</v>
      </c>
      <c r="H157" s="106">
        <v>0.07</v>
      </c>
      <c r="I157" s="106">
        <v>0.02</v>
      </c>
      <c r="J157" s="106">
        <v>15</v>
      </c>
      <c r="K157" s="106">
        <v>60</v>
      </c>
      <c r="L157" s="89" t="s">
        <v>23</v>
      </c>
      <c r="M157" s="90" t="s">
        <v>24</v>
      </c>
    </row>
    <row r="158" spans="1:13" ht="9.75">
      <c r="A158" s="33" t="s">
        <v>41</v>
      </c>
      <c r="B158" s="13">
        <v>20</v>
      </c>
      <c r="C158" s="18">
        <v>1.3</v>
      </c>
      <c r="D158" s="18">
        <v>0.2</v>
      </c>
      <c r="E158" s="18">
        <v>8.6</v>
      </c>
      <c r="F158" s="18">
        <v>43</v>
      </c>
      <c r="G158" s="57">
        <v>20</v>
      </c>
      <c r="H158" s="18">
        <v>1.3</v>
      </c>
      <c r="I158" s="18">
        <v>0.2</v>
      </c>
      <c r="J158" s="18">
        <v>8.6</v>
      </c>
      <c r="K158" s="18">
        <v>43</v>
      </c>
      <c r="L158" s="34">
        <v>11</v>
      </c>
      <c r="M158" s="35" t="s">
        <v>42</v>
      </c>
    </row>
    <row r="159" spans="1:13" ht="9.75">
      <c r="A159" s="23" t="s">
        <v>25</v>
      </c>
      <c r="B159" s="4">
        <f aca="true" t="shared" si="20" ref="B159:K159">SUM(B154:B158)</f>
        <v>685</v>
      </c>
      <c r="C159" s="24">
        <f t="shared" si="20"/>
        <v>23.64</v>
      </c>
      <c r="D159" s="24">
        <f t="shared" si="20"/>
        <v>18.81</v>
      </c>
      <c r="E159" s="24">
        <f t="shared" si="20"/>
        <v>110.07</v>
      </c>
      <c r="F159" s="24">
        <f t="shared" si="20"/>
        <v>704.28</v>
      </c>
      <c r="G159" s="24">
        <f t="shared" si="20"/>
        <v>775</v>
      </c>
      <c r="H159" s="24">
        <f t="shared" si="20"/>
        <v>25.720000000000002</v>
      </c>
      <c r="I159" s="24">
        <f t="shared" si="20"/>
        <v>21.16</v>
      </c>
      <c r="J159" s="24">
        <f t="shared" si="20"/>
        <v>120.03999999999999</v>
      </c>
      <c r="K159" s="24">
        <f t="shared" si="20"/>
        <v>775.97</v>
      </c>
      <c r="L159" s="4"/>
      <c r="M159" s="14"/>
    </row>
    <row r="160" spans="1:13" ht="9.75">
      <c r="A160" s="157" t="s">
        <v>217</v>
      </c>
      <c r="B160" s="158"/>
      <c r="C160" s="158"/>
      <c r="D160" s="158"/>
      <c r="E160" s="158"/>
      <c r="F160" s="158"/>
      <c r="G160" s="158"/>
      <c r="H160" s="158"/>
      <c r="I160" s="158"/>
      <c r="J160" s="158"/>
      <c r="K160" s="158"/>
      <c r="L160" s="158"/>
      <c r="M160" s="159"/>
    </row>
    <row r="161" spans="1:13" s="85" customFormat="1" ht="9.75">
      <c r="A161" s="118" t="s">
        <v>104</v>
      </c>
      <c r="B161" s="82">
        <v>80</v>
      </c>
      <c r="C161" s="83">
        <v>8.22</v>
      </c>
      <c r="D161" s="83">
        <v>10.3</v>
      </c>
      <c r="E161" s="120">
        <v>21.86</v>
      </c>
      <c r="F161" s="83">
        <v>212.8</v>
      </c>
      <c r="G161" s="82">
        <v>80</v>
      </c>
      <c r="H161" s="83">
        <v>8.22</v>
      </c>
      <c r="I161" s="83">
        <v>10.3</v>
      </c>
      <c r="J161" s="120">
        <v>21.86</v>
      </c>
      <c r="K161" s="83">
        <v>212.8</v>
      </c>
      <c r="L161" s="119" t="s">
        <v>105</v>
      </c>
      <c r="M161" s="81" t="s">
        <v>106</v>
      </c>
    </row>
    <row r="162" spans="1:13" s="85" customFormat="1" ht="11.25" customHeight="1">
      <c r="A162" s="53" t="s">
        <v>180</v>
      </c>
      <c r="B162" s="86">
        <v>100</v>
      </c>
      <c r="C162" s="87">
        <v>0.4</v>
      </c>
      <c r="D162" s="87">
        <v>0.4</v>
      </c>
      <c r="E162" s="87">
        <v>9.8</v>
      </c>
      <c r="F162" s="87">
        <v>47</v>
      </c>
      <c r="G162" s="86">
        <v>100</v>
      </c>
      <c r="H162" s="87">
        <v>0.4</v>
      </c>
      <c r="I162" s="87">
        <v>0.4</v>
      </c>
      <c r="J162" s="87">
        <v>9.8</v>
      </c>
      <c r="K162" s="87">
        <v>47</v>
      </c>
      <c r="L162" s="84" t="s">
        <v>57</v>
      </c>
      <c r="M162" s="53" t="s">
        <v>58</v>
      </c>
    </row>
    <row r="163" spans="1:13" ht="9.75">
      <c r="A163" s="74" t="s">
        <v>127</v>
      </c>
      <c r="B163" s="42">
        <v>200</v>
      </c>
      <c r="C163" s="42">
        <v>0.6</v>
      </c>
      <c r="D163" s="42">
        <v>0.4</v>
      </c>
      <c r="E163" s="42">
        <v>32.6</v>
      </c>
      <c r="F163" s="42">
        <v>136.4</v>
      </c>
      <c r="G163" s="42">
        <v>200</v>
      </c>
      <c r="H163" s="42">
        <v>0.6</v>
      </c>
      <c r="I163" s="42">
        <v>0.4</v>
      </c>
      <c r="J163" s="42">
        <v>32.6</v>
      </c>
      <c r="K163" s="42">
        <v>136.4</v>
      </c>
      <c r="L163" s="42" t="s">
        <v>128</v>
      </c>
      <c r="M163" s="75" t="s">
        <v>129</v>
      </c>
    </row>
    <row r="164" spans="1:13" s="95" customFormat="1" ht="12" customHeight="1">
      <c r="A164" s="91" t="s">
        <v>25</v>
      </c>
      <c r="B164" s="92">
        <f>SUM(B161:B163)</f>
        <v>380</v>
      </c>
      <c r="C164" s="92">
        <f aca="true" t="shared" si="21" ref="C164:K164">SUM(C161:C163)</f>
        <v>9.22</v>
      </c>
      <c r="D164" s="92">
        <f t="shared" si="21"/>
        <v>11.100000000000001</v>
      </c>
      <c r="E164" s="92">
        <f t="shared" si="21"/>
        <v>64.26</v>
      </c>
      <c r="F164" s="92">
        <f t="shared" si="21"/>
        <v>396.20000000000005</v>
      </c>
      <c r="G164" s="92">
        <f t="shared" si="21"/>
        <v>380</v>
      </c>
      <c r="H164" s="92">
        <f t="shared" si="21"/>
        <v>9.22</v>
      </c>
      <c r="I164" s="92">
        <f t="shared" si="21"/>
        <v>11.100000000000001</v>
      </c>
      <c r="J164" s="92">
        <f t="shared" si="21"/>
        <v>64.26</v>
      </c>
      <c r="K164" s="92">
        <f t="shared" si="21"/>
        <v>396.20000000000005</v>
      </c>
      <c r="L164" s="93"/>
      <c r="M164" s="94"/>
    </row>
    <row r="165" spans="1:13" ht="9.75">
      <c r="A165" s="149" t="s">
        <v>130</v>
      </c>
      <c r="B165" s="149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</row>
    <row r="166" spans="1:13" ht="9.75">
      <c r="A166" s="147" t="s">
        <v>2</v>
      </c>
      <c r="B166" s="143" t="s">
        <v>3</v>
      </c>
      <c r="C166" s="144"/>
      <c r="D166" s="144"/>
      <c r="E166" s="144"/>
      <c r="F166" s="144"/>
      <c r="G166" s="151" t="s">
        <v>175</v>
      </c>
      <c r="H166" s="145"/>
      <c r="I166" s="145"/>
      <c r="J166" s="145"/>
      <c r="K166" s="146"/>
      <c r="L166" s="147" t="s">
        <v>4</v>
      </c>
      <c r="M166" s="147" t="s">
        <v>5</v>
      </c>
    </row>
    <row r="167" spans="1:13" ht="14.25" customHeight="1">
      <c r="A167" s="150"/>
      <c r="B167" s="3" t="s">
        <v>6</v>
      </c>
      <c r="C167" s="2" t="s">
        <v>7</v>
      </c>
      <c r="D167" s="2" t="s">
        <v>8</v>
      </c>
      <c r="E167" s="2" t="s">
        <v>9</v>
      </c>
      <c r="F167" s="2" t="s">
        <v>10</v>
      </c>
      <c r="G167" s="3" t="s">
        <v>6</v>
      </c>
      <c r="H167" s="2" t="s">
        <v>7</v>
      </c>
      <c r="I167" s="2" t="s">
        <v>8</v>
      </c>
      <c r="J167" s="2" t="s">
        <v>9</v>
      </c>
      <c r="K167" s="2" t="s">
        <v>10</v>
      </c>
      <c r="L167" s="150"/>
      <c r="M167" s="150"/>
    </row>
    <row r="168" spans="1:13" ht="9.75">
      <c r="A168" s="143" t="s">
        <v>216</v>
      </c>
      <c r="B168" s="145"/>
      <c r="C168" s="145"/>
      <c r="D168" s="145"/>
      <c r="E168" s="145"/>
      <c r="F168" s="145"/>
      <c r="G168" s="145"/>
      <c r="H168" s="145"/>
      <c r="I168" s="145"/>
      <c r="J168" s="145"/>
      <c r="K168" s="145"/>
      <c r="L168" s="144"/>
      <c r="M168" s="148"/>
    </row>
    <row r="169" spans="1:13" ht="13.5" customHeight="1">
      <c r="A169" s="15" t="s">
        <v>107</v>
      </c>
      <c r="B169" s="60">
        <v>200</v>
      </c>
      <c r="C169" s="62">
        <v>3.6</v>
      </c>
      <c r="D169" s="62">
        <v>3.23</v>
      </c>
      <c r="E169" s="62">
        <v>13.31</v>
      </c>
      <c r="F169" s="62">
        <v>98.97</v>
      </c>
      <c r="G169" s="112">
        <v>260</v>
      </c>
      <c r="H169" s="62">
        <v>4.14</v>
      </c>
      <c r="I169" s="62">
        <v>3.93</v>
      </c>
      <c r="J169" s="62">
        <v>17.24</v>
      </c>
      <c r="K169" s="62">
        <v>124.62</v>
      </c>
      <c r="L169" s="56" t="s">
        <v>193</v>
      </c>
      <c r="M169" s="31" t="s">
        <v>109</v>
      </c>
    </row>
    <row r="170" spans="1:13" s="85" customFormat="1" ht="9.75">
      <c r="A170" s="81" t="s">
        <v>182</v>
      </c>
      <c r="B170" s="82">
        <v>100</v>
      </c>
      <c r="C170" s="83">
        <v>12.78</v>
      </c>
      <c r="D170" s="83">
        <v>14.16</v>
      </c>
      <c r="E170" s="83">
        <v>37.66</v>
      </c>
      <c r="F170" s="83">
        <v>333</v>
      </c>
      <c r="G170" s="82">
        <v>100</v>
      </c>
      <c r="H170" s="83">
        <v>12.78</v>
      </c>
      <c r="I170" s="83">
        <v>14.16</v>
      </c>
      <c r="J170" s="83">
        <v>37.66</v>
      </c>
      <c r="K170" s="83">
        <v>333</v>
      </c>
      <c r="L170" s="84" t="s">
        <v>183</v>
      </c>
      <c r="M170" s="81" t="s">
        <v>184</v>
      </c>
    </row>
    <row r="171" spans="1:13" s="85" customFormat="1" ht="12" customHeight="1">
      <c r="A171" s="81" t="s">
        <v>22</v>
      </c>
      <c r="B171" s="88">
        <v>215</v>
      </c>
      <c r="C171" s="88">
        <v>0.07</v>
      </c>
      <c r="D171" s="88">
        <v>0.02</v>
      </c>
      <c r="E171" s="89">
        <v>15</v>
      </c>
      <c r="F171" s="88">
        <v>60</v>
      </c>
      <c r="G171" s="106">
        <v>215</v>
      </c>
      <c r="H171" s="106">
        <v>0.07</v>
      </c>
      <c r="I171" s="106">
        <v>0.02</v>
      </c>
      <c r="J171" s="106">
        <v>15</v>
      </c>
      <c r="K171" s="106">
        <v>60</v>
      </c>
      <c r="L171" s="89" t="s">
        <v>23</v>
      </c>
      <c r="M171" s="90" t="s">
        <v>24</v>
      </c>
    </row>
    <row r="172" spans="1:13" ht="9.75">
      <c r="A172" s="33" t="s">
        <v>41</v>
      </c>
      <c r="B172" s="13">
        <v>20</v>
      </c>
      <c r="C172" s="18">
        <v>1.3</v>
      </c>
      <c r="D172" s="18">
        <v>0.2</v>
      </c>
      <c r="E172" s="18">
        <v>8.6</v>
      </c>
      <c r="F172" s="18">
        <v>43</v>
      </c>
      <c r="G172" s="57">
        <v>20</v>
      </c>
      <c r="H172" s="18">
        <v>1.3</v>
      </c>
      <c r="I172" s="18">
        <v>0.2</v>
      </c>
      <c r="J172" s="18">
        <v>8.6</v>
      </c>
      <c r="K172" s="18">
        <v>43</v>
      </c>
      <c r="L172" s="34">
        <v>11</v>
      </c>
      <c r="M172" s="35" t="s">
        <v>42</v>
      </c>
    </row>
    <row r="173" spans="1:13" ht="9.75">
      <c r="A173" s="23" t="s">
        <v>25</v>
      </c>
      <c r="B173" s="4">
        <f aca="true" t="shared" si="22" ref="B173:K173">SUM(B169:B172)</f>
        <v>535</v>
      </c>
      <c r="C173" s="24">
        <f t="shared" si="22"/>
        <v>17.75</v>
      </c>
      <c r="D173" s="24">
        <f t="shared" si="22"/>
        <v>17.61</v>
      </c>
      <c r="E173" s="24">
        <f t="shared" si="22"/>
        <v>74.57</v>
      </c>
      <c r="F173" s="24">
        <f t="shared" si="22"/>
        <v>534.97</v>
      </c>
      <c r="G173" s="24">
        <f t="shared" si="22"/>
        <v>595</v>
      </c>
      <c r="H173" s="24">
        <f t="shared" si="22"/>
        <v>18.29</v>
      </c>
      <c r="I173" s="24">
        <f t="shared" si="22"/>
        <v>18.31</v>
      </c>
      <c r="J173" s="24">
        <f t="shared" si="22"/>
        <v>78.49999999999999</v>
      </c>
      <c r="K173" s="24">
        <f t="shared" si="22"/>
        <v>560.62</v>
      </c>
      <c r="L173" s="4"/>
      <c r="M173" s="14"/>
    </row>
    <row r="174" spans="1:13" ht="9.75">
      <c r="A174" s="157" t="s">
        <v>217</v>
      </c>
      <c r="B174" s="158"/>
      <c r="C174" s="158"/>
      <c r="D174" s="158"/>
      <c r="E174" s="158"/>
      <c r="F174" s="158"/>
      <c r="G174" s="158"/>
      <c r="H174" s="158"/>
      <c r="I174" s="158"/>
      <c r="J174" s="158"/>
      <c r="K174" s="158"/>
      <c r="L174" s="158"/>
      <c r="M174" s="159"/>
    </row>
    <row r="175" spans="1:13" s="85" customFormat="1" ht="9.75">
      <c r="A175" s="81" t="s">
        <v>182</v>
      </c>
      <c r="B175" s="82">
        <v>100</v>
      </c>
      <c r="C175" s="83">
        <v>12.78</v>
      </c>
      <c r="D175" s="83">
        <v>14.16</v>
      </c>
      <c r="E175" s="83">
        <v>37.66</v>
      </c>
      <c r="F175" s="83">
        <v>333</v>
      </c>
      <c r="G175" s="82">
        <v>100</v>
      </c>
      <c r="H175" s="83">
        <v>12.78</v>
      </c>
      <c r="I175" s="83">
        <v>14.16</v>
      </c>
      <c r="J175" s="83">
        <v>37.66</v>
      </c>
      <c r="K175" s="83">
        <v>333</v>
      </c>
      <c r="L175" s="84" t="s">
        <v>183</v>
      </c>
      <c r="M175" s="81" t="s">
        <v>184</v>
      </c>
    </row>
    <row r="176" spans="1:13" s="85" customFormat="1" ht="12" customHeight="1">
      <c r="A176" s="53" t="s">
        <v>180</v>
      </c>
      <c r="B176" s="82">
        <v>200</v>
      </c>
      <c r="C176" s="87">
        <v>0.8</v>
      </c>
      <c r="D176" s="87">
        <v>0.8</v>
      </c>
      <c r="E176" s="122">
        <v>19.6</v>
      </c>
      <c r="F176" s="87">
        <v>94</v>
      </c>
      <c r="G176" s="82">
        <v>200</v>
      </c>
      <c r="H176" s="87">
        <v>0.8</v>
      </c>
      <c r="I176" s="87">
        <v>0.8</v>
      </c>
      <c r="J176" s="122">
        <v>19.6</v>
      </c>
      <c r="K176" s="87">
        <v>94</v>
      </c>
      <c r="L176" s="84" t="s">
        <v>57</v>
      </c>
      <c r="M176" s="53" t="s">
        <v>58</v>
      </c>
    </row>
    <row r="177" spans="1:13" ht="9.75">
      <c r="A177" s="14" t="s">
        <v>141</v>
      </c>
      <c r="B177" s="12">
        <v>200</v>
      </c>
      <c r="C177" s="32">
        <v>0.33</v>
      </c>
      <c r="D177" s="32">
        <v>0</v>
      </c>
      <c r="E177" s="32">
        <v>22.78</v>
      </c>
      <c r="F177" s="32">
        <v>94.44</v>
      </c>
      <c r="G177" s="30">
        <v>200</v>
      </c>
      <c r="H177" s="32">
        <v>0.33</v>
      </c>
      <c r="I177" s="32">
        <v>0</v>
      </c>
      <c r="J177" s="32">
        <v>22.78</v>
      </c>
      <c r="K177" s="32">
        <v>94.44</v>
      </c>
      <c r="L177" s="19" t="s">
        <v>142</v>
      </c>
      <c r="M177" s="21" t="s">
        <v>143</v>
      </c>
    </row>
    <row r="178" spans="1:13" s="95" customFormat="1" ht="12" customHeight="1">
      <c r="A178" s="91" t="s">
        <v>25</v>
      </c>
      <c r="B178" s="92">
        <f>SUM(B175:B177)</f>
        <v>500</v>
      </c>
      <c r="C178" s="92">
        <f aca="true" t="shared" si="23" ref="C178:K178">SUM(C175:C177)</f>
        <v>13.91</v>
      </c>
      <c r="D178" s="92">
        <f t="shared" si="23"/>
        <v>14.96</v>
      </c>
      <c r="E178" s="92">
        <f t="shared" si="23"/>
        <v>80.03999999999999</v>
      </c>
      <c r="F178" s="92">
        <f t="shared" si="23"/>
        <v>521.44</v>
      </c>
      <c r="G178" s="92">
        <f t="shared" si="23"/>
        <v>500</v>
      </c>
      <c r="H178" s="92">
        <f t="shared" si="23"/>
        <v>13.91</v>
      </c>
      <c r="I178" s="92">
        <f t="shared" si="23"/>
        <v>14.96</v>
      </c>
      <c r="J178" s="92">
        <f t="shared" si="23"/>
        <v>80.03999999999999</v>
      </c>
      <c r="K178" s="92">
        <f t="shared" si="23"/>
        <v>521.44</v>
      </c>
      <c r="L178" s="93"/>
      <c r="M178" s="94"/>
    </row>
  </sheetData>
  <sheetProtection/>
  <mergeCells count="98">
    <mergeCell ref="A1:M1"/>
    <mergeCell ref="A2:M2"/>
    <mergeCell ref="A3:A4"/>
    <mergeCell ref="B3:F3"/>
    <mergeCell ref="G3:K3"/>
    <mergeCell ref="L3:L4"/>
    <mergeCell ref="M3:M4"/>
    <mergeCell ref="A5:M5"/>
    <mergeCell ref="A12:M12"/>
    <mergeCell ref="A17:M17"/>
    <mergeCell ref="A18:A19"/>
    <mergeCell ref="B18:F18"/>
    <mergeCell ref="G18:K18"/>
    <mergeCell ref="L18:L19"/>
    <mergeCell ref="M18:M19"/>
    <mergeCell ref="A20:M20"/>
    <mergeCell ref="A27:M27"/>
    <mergeCell ref="A32:M32"/>
    <mergeCell ref="A33:A34"/>
    <mergeCell ref="B33:F33"/>
    <mergeCell ref="G33:K33"/>
    <mergeCell ref="L33:L34"/>
    <mergeCell ref="M33:M34"/>
    <mergeCell ref="A35:M35"/>
    <mergeCell ref="A41:M41"/>
    <mergeCell ref="A46:M46"/>
    <mergeCell ref="A47:A48"/>
    <mergeCell ref="B47:F47"/>
    <mergeCell ref="G47:K47"/>
    <mergeCell ref="L47:L48"/>
    <mergeCell ref="M47:M48"/>
    <mergeCell ref="A49:M49"/>
    <mergeCell ref="A56:M56"/>
    <mergeCell ref="A61:M61"/>
    <mergeCell ref="A62:A63"/>
    <mergeCell ref="B62:F62"/>
    <mergeCell ref="G62:K62"/>
    <mergeCell ref="L62:L63"/>
    <mergeCell ref="M62:M63"/>
    <mergeCell ref="A64:M64"/>
    <mergeCell ref="A71:M71"/>
    <mergeCell ref="A76:M76"/>
    <mergeCell ref="A77:A78"/>
    <mergeCell ref="B77:F77"/>
    <mergeCell ref="G77:K77"/>
    <mergeCell ref="L77:L78"/>
    <mergeCell ref="M77:M78"/>
    <mergeCell ref="A79:M79"/>
    <mergeCell ref="A85:M85"/>
    <mergeCell ref="A90:M90"/>
    <mergeCell ref="A91:M91"/>
    <mergeCell ref="A92:A93"/>
    <mergeCell ref="B92:F92"/>
    <mergeCell ref="G92:K92"/>
    <mergeCell ref="L92:L93"/>
    <mergeCell ref="M92:M93"/>
    <mergeCell ref="A94:M94"/>
    <mergeCell ref="A101:M101"/>
    <mergeCell ref="A106:M106"/>
    <mergeCell ref="A107:A108"/>
    <mergeCell ref="B107:F107"/>
    <mergeCell ref="G107:K107"/>
    <mergeCell ref="L107:L108"/>
    <mergeCell ref="M107:M108"/>
    <mergeCell ref="A109:M109"/>
    <mergeCell ref="A116:M116"/>
    <mergeCell ref="A121:M121"/>
    <mergeCell ref="A122:A123"/>
    <mergeCell ref="B122:F122"/>
    <mergeCell ref="G122:K122"/>
    <mergeCell ref="L122:L123"/>
    <mergeCell ref="M122:M123"/>
    <mergeCell ref="A124:M124"/>
    <mergeCell ref="A130:M130"/>
    <mergeCell ref="A135:M135"/>
    <mergeCell ref="A136:A137"/>
    <mergeCell ref="B136:F136"/>
    <mergeCell ref="G136:K136"/>
    <mergeCell ref="L136:L137"/>
    <mergeCell ref="M136:M137"/>
    <mergeCell ref="A138:M138"/>
    <mergeCell ref="A145:M145"/>
    <mergeCell ref="A150:M150"/>
    <mergeCell ref="A151:A152"/>
    <mergeCell ref="B151:F151"/>
    <mergeCell ref="G151:K151"/>
    <mergeCell ref="L151:L152"/>
    <mergeCell ref="M151:M152"/>
    <mergeCell ref="A168:M168"/>
    <mergeCell ref="A174:M174"/>
    <mergeCell ref="A153:M153"/>
    <mergeCell ref="A160:M160"/>
    <mergeCell ref="A165:M165"/>
    <mergeCell ref="A166:A167"/>
    <mergeCell ref="B166:F166"/>
    <mergeCell ref="G166:K166"/>
    <mergeCell ref="L166:L167"/>
    <mergeCell ref="M166:M16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89"/>
  <sheetViews>
    <sheetView zoomScalePageLayoutView="0" workbookViewId="0" topLeftCell="A1">
      <selection activeCell="C24" sqref="C24"/>
    </sheetView>
  </sheetViews>
  <sheetFormatPr defaultColWidth="9.140625" defaultRowHeight="15"/>
  <cols>
    <col min="1" max="1" width="33.57421875" style="1" customWidth="1"/>
    <col min="2" max="4" width="7.8515625" style="1" customWidth="1"/>
    <col min="5" max="5" width="9.421875" style="1" customWidth="1"/>
    <col min="6" max="6" width="7.8515625" style="1" customWidth="1"/>
    <col min="7" max="7" width="8.421875" style="1" customWidth="1"/>
    <col min="8" max="8" width="15.7109375" style="1" customWidth="1"/>
    <col min="9" max="16384" width="9.140625" style="1" customWidth="1"/>
  </cols>
  <sheetData>
    <row r="1" spans="1:8" ht="9.75">
      <c r="A1" s="157" t="s">
        <v>0</v>
      </c>
      <c r="B1" s="158"/>
      <c r="C1" s="158"/>
      <c r="D1" s="158"/>
      <c r="E1" s="158"/>
      <c r="F1" s="158"/>
      <c r="G1" s="158"/>
      <c r="H1" s="159"/>
    </row>
    <row r="2" spans="1:8" ht="9.75">
      <c r="A2" s="143" t="s">
        <v>1</v>
      </c>
      <c r="B2" s="144"/>
      <c r="C2" s="144"/>
      <c r="D2" s="144"/>
      <c r="E2" s="144"/>
      <c r="F2" s="144"/>
      <c r="G2" s="144"/>
      <c r="H2" s="148"/>
    </row>
    <row r="3" spans="1:8" ht="9.75">
      <c r="A3" s="147" t="s">
        <v>2</v>
      </c>
      <c r="B3" s="151" t="s">
        <v>175</v>
      </c>
      <c r="C3" s="145"/>
      <c r="D3" s="145"/>
      <c r="E3" s="145"/>
      <c r="F3" s="146"/>
      <c r="G3" s="147" t="s">
        <v>4</v>
      </c>
      <c r="H3" s="147" t="s">
        <v>5</v>
      </c>
    </row>
    <row r="4" spans="1:8" ht="15" customHeight="1">
      <c r="A4" s="150"/>
      <c r="B4" s="3" t="s">
        <v>6</v>
      </c>
      <c r="C4" s="2" t="s">
        <v>7</v>
      </c>
      <c r="D4" s="2" t="s">
        <v>8</v>
      </c>
      <c r="E4" s="2" t="s">
        <v>9</v>
      </c>
      <c r="F4" s="2" t="s">
        <v>10</v>
      </c>
      <c r="G4" s="150"/>
      <c r="H4" s="150"/>
    </row>
    <row r="5" spans="1:8" ht="9.75">
      <c r="A5" s="143" t="s">
        <v>220</v>
      </c>
      <c r="B5" s="145"/>
      <c r="C5" s="145"/>
      <c r="D5" s="145"/>
      <c r="E5" s="145"/>
      <c r="F5" s="145"/>
      <c r="G5" s="144"/>
      <c r="H5" s="148"/>
    </row>
    <row r="6" spans="1:8" ht="9.75">
      <c r="A6" s="14" t="s">
        <v>12</v>
      </c>
      <c r="B6" s="77">
        <v>300</v>
      </c>
      <c r="C6" s="7">
        <v>12.48</v>
      </c>
      <c r="D6" s="7">
        <v>14.55</v>
      </c>
      <c r="E6" s="7">
        <v>64.33</v>
      </c>
      <c r="F6" s="7">
        <v>438.7</v>
      </c>
      <c r="G6" s="8" t="s">
        <v>13</v>
      </c>
      <c r="H6" s="9" t="s">
        <v>14</v>
      </c>
    </row>
    <row r="7" spans="1:8" ht="14.25" customHeight="1">
      <c r="A7" s="10" t="s">
        <v>15</v>
      </c>
      <c r="B7" s="12">
        <v>20</v>
      </c>
      <c r="C7" s="12">
        <v>4.64</v>
      </c>
      <c r="D7" s="12">
        <v>5.9</v>
      </c>
      <c r="E7" s="12">
        <v>0</v>
      </c>
      <c r="F7" s="12">
        <v>72</v>
      </c>
      <c r="G7" s="13" t="s">
        <v>16</v>
      </c>
      <c r="H7" s="14" t="s">
        <v>17</v>
      </c>
    </row>
    <row r="8" spans="1:8" ht="9.75">
      <c r="A8" s="21" t="s">
        <v>19</v>
      </c>
      <c r="B8" s="19">
        <v>30</v>
      </c>
      <c r="C8" s="18">
        <v>2.25</v>
      </c>
      <c r="D8" s="18">
        <v>0.9</v>
      </c>
      <c r="E8" s="18">
        <v>15.6</v>
      </c>
      <c r="F8" s="19">
        <v>79.5</v>
      </c>
      <c r="G8" s="19" t="s">
        <v>20</v>
      </c>
      <c r="H8" s="20" t="s">
        <v>21</v>
      </c>
    </row>
    <row r="9" spans="1:8" ht="9.75">
      <c r="A9" s="21" t="s">
        <v>22</v>
      </c>
      <c r="B9" s="12">
        <v>215</v>
      </c>
      <c r="C9" s="12">
        <v>0.07</v>
      </c>
      <c r="D9" s="12">
        <v>0.02</v>
      </c>
      <c r="E9" s="12">
        <v>15</v>
      </c>
      <c r="F9" s="12">
        <v>60</v>
      </c>
      <c r="G9" s="12" t="s">
        <v>23</v>
      </c>
      <c r="H9" s="22" t="s">
        <v>24</v>
      </c>
    </row>
    <row r="10" spans="1:8" ht="9.75">
      <c r="A10" s="23" t="s">
        <v>25</v>
      </c>
      <c r="B10" s="37">
        <f>SUM(B6:B9)</f>
        <v>565</v>
      </c>
      <c r="C10" s="37">
        <f>SUM(C6:C9)</f>
        <v>19.44</v>
      </c>
      <c r="D10" s="37">
        <f>SUM(D6:D9)</f>
        <v>21.37</v>
      </c>
      <c r="E10" s="37">
        <f>SUM(E6:E9)</f>
        <v>94.92999999999999</v>
      </c>
      <c r="F10" s="37">
        <f>SUM(F6:F9)</f>
        <v>650.2</v>
      </c>
      <c r="G10" s="4"/>
      <c r="H10" s="14"/>
    </row>
    <row r="11" spans="1:8" ht="9.75">
      <c r="A11" s="143" t="s">
        <v>221</v>
      </c>
      <c r="B11" s="145"/>
      <c r="C11" s="145"/>
      <c r="D11" s="145"/>
      <c r="E11" s="145"/>
      <c r="F11" s="145"/>
      <c r="G11" s="144"/>
      <c r="H11" s="148"/>
    </row>
    <row r="12" spans="1:8" ht="12.75" customHeight="1">
      <c r="A12" s="14" t="s">
        <v>30</v>
      </c>
      <c r="B12" s="79">
        <v>100</v>
      </c>
      <c r="C12" s="62">
        <v>22.08</v>
      </c>
      <c r="D12" s="62">
        <v>18.58</v>
      </c>
      <c r="E12" s="62">
        <v>0</v>
      </c>
      <c r="F12" s="62">
        <v>256</v>
      </c>
      <c r="G12" s="19" t="s">
        <v>31</v>
      </c>
      <c r="H12" s="26" t="s">
        <v>32</v>
      </c>
    </row>
    <row r="13" spans="1:8" ht="13.5" customHeight="1">
      <c r="A13" s="14" t="s">
        <v>33</v>
      </c>
      <c r="B13" s="6">
        <v>180</v>
      </c>
      <c r="C13" s="62">
        <v>4.12</v>
      </c>
      <c r="D13" s="62">
        <v>15.78</v>
      </c>
      <c r="E13" s="62">
        <v>33.5</v>
      </c>
      <c r="F13" s="62">
        <v>292.5</v>
      </c>
      <c r="G13" s="19" t="s">
        <v>34</v>
      </c>
      <c r="H13" s="21" t="s">
        <v>35</v>
      </c>
    </row>
    <row r="14" spans="1:8" ht="9.75">
      <c r="A14" s="44" t="s">
        <v>59</v>
      </c>
      <c r="B14" s="13">
        <v>222</v>
      </c>
      <c r="C14" s="11">
        <v>0.13</v>
      </c>
      <c r="D14" s="11">
        <v>0.02</v>
      </c>
      <c r="E14" s="11">
        <v>15.2</v>
      </c>
      <c r="F14" s="11">
        <v>62</v>
      </c>
      <c r="G14" s="12" t="s">
        <v>60</v>
      </c>
      <c r="H14" s="45" t="s">
        <v>61</v>
      </c>
    </row>
    <row r="15" spans="1:8" ht="9.75">
      <c r="A15" s="33" t="s">
        <v>41</v>
      </c>
      <c r="B15" s="57">
        <v>20</v>
      </c>
      <c r="C15" s="18">
        <v>1.3</v>
      </c>
      <c r="D15" s="18">
        <v>0.2</v>
      </c>
      <c r="E15" s="18">
        <v>8.6</v>
      </c>
      <c r="F15" s="18">
        <v>43</v>
      </c>
      <c r="G15" s="34">
        <v>11</v>
      </c>
      <c r="H15" s="35" t="s">
        <v>42</v>
      </c>
    </row>
    <row r="16" spans="1:8" ht="9.75">
      <c r="A16" s="23" t="s">
        <v>25</v>
      </c>
      <c r="B16" s="37">
        <f>SUM(B12:B15)</f>
        <v>522</v>
      </c>
      <c r="C16" s="37">
        <f>SUM(C12:C15)</f>
        <v>27.63</v>
      </c>
      <c r="D16" s="37">
        <f>SUM(D12:D15)</f>
        <v>34.580000000000005</v>
      </c>
      <c r="E16" s="37">
        <f>SUM(E12:E15)</f>
        <v>57.300000000000004</v>
      </c>
      <c r="F16" s="37">
        <f>SUM(F12:F15)</f>
        <v>653.5</v>
      </c>
      <c r="G16" s="4"/>
      <c r="H16" s="14"/>
    </row>
    <row r="17" spans="1:8" ht="9.75">
      <c r="A17" s="151" t="s">
        <v>47</v>
      </c>
      <c r="B17" s="145"/>
      <c r="C17" s="145"/>
      <c r="D17" s="145"/>
      <c r="E17" s="145"/>
      <c r="F17" s="145"/>
      <c r="G17" s="145"/>
      <c r="H17" s="146"/>
    </row>
    <row r="18" spans="1:8" ht="9.75">
      <c r="A18" s="147" t="s">
        <v>2</v>
      </c>
      <c r="B18" s="151" t="s">
        <v>175</v>
      </c>
      <c r="C18" s="145"/>
      <c r="D18" s="145"/>
      <c r="E18" s="145"/>
      <c r="F18" s="146"/>
      <c r="G18" s="147" t="s">
        <v>4</v>
      </c>
      <c r="H18" s="147" t="s">
        <v>5</v>
      </c>
    </row>
    <row r="19" spans="1:13" ht="12.75" customHeight="1">
      <c r="A19" s="150"/>
      <c r="B19" s="3" t="s">
        <v>6</v>
      </c>
      <c r="C19" s="2" t="s">
        <v>7</v>
      </c>
      <c r="D19" s="2" t="s">
        <v>8</v>
      </c>
      <c r="E19" s="2" t="s">
        <v>9</v>
      </c>
      <c r="F19" s="2" t="s">
        <v>10</v>
      </c>
      <c r="G19" s="150"/>
      <c r="H19" s="150"/>
      <c r="M19" s="1" t="s">
        <v>48</v>
      </c>
    </row>
    <row r="20" spans="1:8" ht="9.75">
      <c r="A20" s="143" t="s">
        <v>220</v>
      </c>
      <c r="B20" s="145"/>
      <c r="C20" s="145"/>
      <c r="D20" s="145"/>
      <c r="E20" s="145"/>
      <c r="F20" s="145"/>
      <c r="G20" s="144"/>
      <c r="H20" s="148"/>
    </row>
    <row r="21" spans="1:8" ht="9.75">
      <c r="A21" s="15" t="s">
        <v>49</v>
      </c>
      <c r="B21" s="72">
        <v>90</v>
      </c>
      <c r="C21" s="68">
        <v>14.68</v>
      </c>
      <c r="D21" s="68">
        <v>8.58</v>
      </c>
      <c r="E21" s="68">
        <v>11.03</v>
      </c>
      <c r="F21" s="68">
        <v>180.7</v>
      </c>
      <c r="G21" s="39" t="s">
        <v>50</v>
      </c>
      <c r="H21" s="31" t="s">
        <v>51</v>
      </c>
    </row>
    <row r="22" spans="1:8" ht="9.75">
      <c r="A22" s="40" t="s">
        <v>52</v>
      </c>
      <c r="B22" s="41">
        <v>100</v>
      </c>
      <c r="C22" s="18">
        <v>5.7</v>
      </c>
      <c r="D22" s="18">
        <f>6.09/1.5</f>
        <v>4.06</v>
      </c>
      <c r="E22" s="18">
        <f>38.64/1.5</f>
        <v>25.76</v>
      </c>
      <c r="F22" s="18">
        <f>243.75/1.5</f>
        <v>162.5</v>
      </c>
      <c r="G22" s="96" t="s">
        <v>53</v>
      </c>
      <c r="H22" s="43" t="s">
        <v>54</v>
      </c>
    </row>
    <row r="23" spans="1:8" ht="9.75">
      <c r="A23" s="33" t="s">
        <v>55</v>
      </c>
      <c r="B23" s="13">
        <v>40</v>
      </c>
      <c r="C23" s="32">
        <v>3.2</v>
      </c>
      <c r="D23" s="32">
        <v>0.4</v>
      </c>
      <c r="E23" s="32">
        <v>20.4</v>
      </c>
      <c r="F23" s="32">
        <v>100</v>
      </c>
      <c r="G23" s="13">
        <v>100</v>
      </c>
      <c r="H23" s="21" t="s">
        <v>45</v>
      </c>
    </row>
    <row r="24" spans="1:8" ht="9.75">
      <c r="A24" s="14" t="s">
        <v>56</v>
      </c>
      <c r="B24" s="8">
        <v>100</v>
      </c>
      <c r="C24" s="13">
        <v>0.4</v>
      </c>
      <c r="D24" s="13">
        <v>0.4</v>
      </c>
      <c r="E24" s="13">
        <f>19.6/2</f>
        <v>9.8</v>
      </c>
      <c r="F24" s="13">
        <f>94/2</f>
        <v>47</v>
      </c>
      <c r="G24" s="19" t="s">
        <v>57</v>
      </c>
      <c r="H24" s="14" t="s">
        <v>58</v>
      </c>
    </row>
    <row r="25" spans="1:8" ht="9.75">
      <c r="A25" s="44" t="s">
        <v>59</v>
      </c>
      <c r="B25" s="12">
        <v>222</v>
      </c>
      <c r="C25" s="11">
        <v>0.13</v>
      </c>
      <c r="D25" s="11">
        <v>0.02</v>
      </c>
      <c r="E25" s="11">
        <v>15.2</v>
      </c>
      <c r="F25" s="11">
        <v>62</v>
      </c>
      <c r="G25" s="12" t="s">
        <v>60</v>
      </c>
      <c r="H25" s="45" t="s">
        <v>61</v>
      </c>
    </row>
    <row r="26" spans="1:8" ht="9.75">
      <c r="A26" s="23" t="s">
        <v>25</v>
      </c>
      <c r="B26" s="24">
        <f>SUM(B21:B25)</f>
        <v>552</v>
      </c>
      <c r="C26" s="24">
        <f>SUM(C21:C25)</f>
        <v>24.109999999999996</v>
      </c>
      <c r="D26" s="24">
        <f>SUM(D21:D25)</f>
        <v>13.46</v>
      </c>
      <c r="E26" s="24">
        <f>SUM(E21:E25)</f>
        <v>82.19</v>
      </c>
      <c r="F26" s="24">
        <f>SUM(F21:F25)</f>
        <v>552.2</v>
      </c>
      <c r="G26" s="4"/>
      <c r="H26" s="14"/>
    </row>
    <row r="27" spans="1:8" ht="9.75">
      <c r="A27" s="143" t="s">
        <v>221</v>
      </c>
      <c r="B27" s="145"/>
      <c r="C27" s="145"/>
      <c r="D27" s="145"/>
      <c r="E27" s="145"/>
      <c r="F27" s="145"/>
      <c r="G27" s="144"/>
      <c r="H27" s="148"/>
    </row>
    <row r="28" spans="1:8" ht="9.75">
      <c r="A28" s="33" t="s">
        <v>65</v>
      </c>
      <c r="B28" s="13">
        <v>100</v>
      </c>
      <c r="C28" s="62">
        <v>12.81</v>
      </c>
      <c r="D28" s="62">
        <v>14.46</v>
      </c>
      <c r="E28" s="62">
        <v>4.5</v>
      </c>
      <c r="F28" s="62">
        <v>210.7</v>
      </c>
      <c r="G28" s="19" t="s">
        <v>66</v>
      </c>
      <c r="H28" s="14" t="s">
        <v>67</v>
      </c>
    </row>
    <row r="29" spans="1:8" ht="9.75">
      <c r="A29" s="14" t="s">
        <v>68</v>
      </c>
      <c r="B29" s="36">
        <v>180</v>
      </c>
      <c r="C29" s="7">
        <v>6.62</v>
      </c>
      <c r="D29" s="7">
        <v>5.42</v>
      </c>
      <c r="E29" s="7">
        <v>31.73</v>
      </c>
      <c r="F29" s="7">
        <v>202.14</v>
      </c>
      <c r="G29" s="19" t="s">
        <v>69</v>
      </c>
      <c r="H29" s="14" t="s">
        <v>70</v>
      </c>
    </row>
    <row r="30" spans="1:8" ht="12.75" customHeight="1">
      <c r="A30" s="21" t="s">
        <v>22</v>
      </c>
      <c r="B30" s="12">
        <v>215</v>
      </c>
      <c r="C30" s="12">
        <v>0.07</v>
      </c>
      <c r="D30" s="12">
        <v>0.02</v>
      </c>
      <c r="E30" s="12">
        <v>15</v>
      </c>
      <c r="F30" s="12">
        <v>60</v>
      </c>
      <c r="G30" s="12" t="s">
        <v>23</v>
      </c>
      <c r="H30" s="22" t="s">
        <v>24</v>
      </c>
    </row>
    <row r="31" spans="1:8" ht="9.75">
      <c r="A31" s="33" t="s">
        <v>41</v>
      </c>
      <c r="B31" s="57">
        <v>20</v>
      </c>
      <c r="C31" s="18">
        <v>1.3</v>
      </c>
      <c r="D31" s="18">
        <v>0.2</v>
      </c>
      <c r="E31" s="18">
        <v>8.6</v>
      </c>
      <c r="F31" s="18">
        <v>43</v>
      </c>
      <c r="G31" s="34">
        <v>11</v>
      </c>
      <c r="H31" s="35" t="s">
        <v>42</v>
      </c>
    </row>
    <row r="32" spans="1:8" ht="9.75">
      <c r="A32" s="23" t="s">
        <v>25</v>
      </c>
      <c r="B32" s="24">
        <f>SUM(B28:B31)</f>
        <v>515</v>
      </c>
      <c r="C32" s="24">
        <f>SUM(C28:C31)</f>
        <v>20.8</v>
      </c>
      <c r="D32" s="24">
        <f>SUM(D28:D31)</f>
        <v>20.1</v>
      </c>
      <c r="E32" s="24">
        <f>SUM(E28:E31)</f>
        <v>59.830000000000005</v>
      </c>
      <c r="F32" s="24">
        <f>SUM(F28:F31)</f>
        <v>515.8399999999999</v>
      </c>
      <c r="G32" s="4"/>
      <c r="H32" s="14"/>
    </row>
    <row r="33" spans="1:8" ht="9.75">
      <c r="A33" s="143" t="s">
        <v>73</v>
      </c>
      <c r="B33" s="144"/>
      <c r="C33" s="144"/>
      <c r="D33" s="144"/>
      <c r="E33" s="144"/>
      <c r="F33" s="144"/>
      <c r="G33" s="144"/>
      <c r="H33" s="148"/>
    </row>
    <row r="34" spans="1:8" ht="9.75">
      <c r="A34" s="147" t="s">
        <v>2</v>
      </c>
      <c r="B34" s="151" t="s">
        <v>175</v>
      </c>
      <c r="C34" s="145"/>
      <c r="D34" s="145"/>
      <c r="E34" s="145"/>
      <c r="F34" s="146"/>
      <c r="G34" s="147" t="s">
        <v>4</v>
      </c>
      <c r="H34" s="147" t="s">
        <v>5</v>
      </c>
    </row>
    <row r="35" spans="1:8" ht="15.75" customHeight="1">
      <c r="A35" s="150"/>
      <c r="B35" s="3" t="s">
        <v>6</v>
      </c>
      <c r="C35" s="2" t="s">
        <v>7</v>
      </c>
      <c r="D35" s="2" t="s">
        <v>8</v>
      </c>
      <c r="E35" s="2" t="s">
        <v>9</v>
      </c>
      <c r="F35" s="2" t="s">
        <v>10</v>
      </c>
      <c r="G35" s="150"/>
      <c r="H35" s="150"/>
    </row>
    <row r="36" spans="1:8" ht="9.75">
      <c r="A36" s="143" t="s">
        <v>220</v>
      </c>
      <c r="B36" s="145"/>
      <c r="C36" s="145"/>
      <c r="D36" s="145"/>
      <c r="E36" s="145"/>
      <c r="F36" s="145"/>
      <c r="G36" s="144"/>
      <c r="H36" s="148"/>
    </row>
    <row r="37" spans="1:8" ht="9.75">
      <c r="A37" s="31" t="s">
        <v>74</v>
      </c>
      <c r="B37" s="77">
        <v>90</v>
      </c>
      <c r="C37" s="62">
        <v>12.24</v>
      </c>
      <c r="D37" s="62">
        <v>7.5</v>
      </c>
      <c r="E37" s="62">
        <v>13.46</v>
      </c>
      <c r="F37" s="62">
        <v>173.34</v>
      </c>
      <c r="G37" s="39">
        <v>353</v>
      </c>
      <c r="H37" s="26" t="s">
        <v>76</v>
      </c>
    </row>
    <row r="38" spans="1:8" ht="9.75">
      <c r="A38" s="33" t="s">
        <v>77</v>
      </c>
      <c r="B38" s="102">
        <v>180</v>
      </c>
      <c r="C38" s="7">
        <v>3.4</v>
      </c>
      <c r="D38" s="7">
        <v>5.2</v>
      </c>
      <c r="E38" s="7">
        <v>27.6</v>
      </c>
      <c r="F38" s="7">
        <v>170.8</v>
      </c>
      <c r="G38" s="8" t="s">
        <v>78</v>
      </c>
      <c r="H38" s="21" t="s">
        <v>79</v>
      </c>
    </row>
    <row r="39" spans="1:8" ht="9.75">
      <c r="A39" s="44" t="s">
        <v>80</v>
      </c>
      <c r="B39" s="11">
        <v>10</v>
      </c>
      <c r="C39" s="12">
        <v>0.08</v>
      </c>
      <c r="D39" s="12">
        <f>3.6*2</f>
        <v>7.2</v>
      </c>
      <c r="E39" s="12">
        <f>0.06*2</f>
        <v>0.12</v>
      </c>
      <c r="F39" s="12">
        <v>66</v>
      </c>
      <c r="G39" s="11" t="s">
        <v>81</v>
      </c>
      <c r="H39" s="14" t="s">
        <v>82</v>
      </c>
    </row>
    <row r="40" spans="1:8" ht="20.25">
      <c r="A40" s="33" t="s">
        <v>83</v>
      </c>
      <c r="B40" s="103">
        <v>20</v>
      </c>
      <c r="C40" s="18">
        <v>0.14</v>
      </c>
      <c r="D40" s="18">
        <v>0.02</v>
      </c>
      <c r="E40" s="18">
        <v>0.38</v>
      </c>
      <c r="F40" s="18">
        <v>2.4</v>
      </c>
      <c r="G40" s="30" t="s">
        <v>84</v>
      </c>
      <c r="H40" s="31" t="s">
        <v>85</v>
      </c>
    </row>
    <row r="41" spans="1:8" ht="9.75">
      <c r="A41" s="33" t="s">
        <v>55</v>
      </c>
      <c r="B41" s="13">
        <v>40</v>
      </c>
      <c r="C41" s="13">
        <v>3.2</v>
      </c>
      <c r="D41" s="13">
        <v>0.4</v>
      </c>
      <c r="E41" s="13">
        <v>20.4</v>
      </c>
      <c r="F41" s="13">
        <v>100</v>
      </c>
      <c r="G41" s="11" t="s">
        <v>44</v>
      </c>
      <c r="H41" s="21" t="s">
        <v>45</v>
      </c>
    </row>
    <row r="42" spans="1:8" ht="9.75">
      <c r="A42" s="21" t="s">
        <v>22</v>
      </c>
      <c r="B42" s="12">
        <v>215</v>
      </c>
      <c r="C42" s="12">
        <v>0.07</v>
      </c>
      <c r="D42" s="12">
        <v>0.02</v>
      </c>
      <c r="E42" s="12">
        <v>15</v>
      </c>
      <c r="F42" s="12">
        <v>60</v>
      </c>
      <c r="G42" s="12" t="s">
        <v>23</v>
      </c>
      <c r="H42" s="22" t="s">
        <v>24</v>
      </c>
    </row>
    <row r="43" spans="1:8" ht="9.75">
      <c r="A43" s="23" t="s">
        <v>25</v>
      </c>
      <c r="B43" s="24">
        <f>SUM(B37:B42)</f>
        <v>555</v>
      </c>
      <c r="C43" s="24">
        <f>SUM(C37:C42)</f>
        <v>19.130000000000003</v>
      </c>
      <c r="D43" s="24">
        <f>SUM(D37:D42)</f>
        <v>20.339999999999996</v>
      </c>
      <c r="E43" s="24">
        <f>SUM(E37:E42)</f>
        <v>76.96000000000001</v>
      </c>
      <c r="F43" s="24">
        <f>SUM(F37:F42)</f>
        <v>572.54</v>
      </c>
      <c r="G43" s="4"/>
      <c r="H43" s="14"/>
    </row>
    <row r="44" spans="1:8" ht="9.75">
      <c r="A44" s="143" t="s">
        <v>221</v>
      </c>
      <c r="B44" s="145"/>
      <c r="C44" s="145"/>
      <c r="D44" s="145"/>
      <c r="E44" s="145"/>
      <c r="F44" s="145"/>
      <c r="G44" s="144"/>
      <c r="H44" s="148"/>
    </row>
    <row r="45" spans="1:8" ht="9.75">
      <c r="A45" s="22" t="s">
        <v>89</v>
      </c>
      <c r="B45" s="41">
        <v>100</v>
      </c>
      <c r="C45" s="62">
        <v>21.77</v>
      </c>
      <c r="D45" s="62">
        <v>8.2</v>
      </c>
      <c r="E45" s="62">
        <v>7.88</v>
      </c>
      <c r="F45" s="62">
        <v>189.56</v>
      </c>
      <c r="G45" s="19" t="s">
        <v>90</v>
      </c>
      <c r="H45" s="26" t="s">
        <v>91</v>
      </c>
    </row>
    <row r="46" spans="1:8" ht="20.25">
      <c r="A46" s="14" t="s">
        <v>92</v>
      </c>
      <c r="B46" s="6">
        <v>180</v>
      </c>
      <c r="C46" s="62">
        <v>4.38</v>
      </c>
      <c r="D46" s="62">
        <v>6.44</v>
      </c>
      <c r="E46" s="62">
        <v>44.02</v>
      </c>
      <c r="F46" s="62">
        <v>251.64</v>
      </c>
      <c r="G46" s="48" t="s">
        <v>93</v>
      </c>
      <c r="H46" s="22" t="s">
        <v>94</v>
      </c>
    </row>
    <row r="47" spans="1:8" ht="9.75">
      <c r="A47" s="44" t="s">
        <v>59</v>
      </c>
      <c r="B47" s="13">
        <v>222</v>
      </c>
      <c r="C47" s="11">
        <v>0.13</v>
      </c>
      <c r="D47" s="11">
        <v>0.02</v>
      </c>
      <c r="E47" s="11">
        <v>15.2</v>
      </c>
      <c r="F47" s="11">
        <v>62</v>
      </c>
      <c r="G47" s="12" t="s">
        <v>60</v>
      </c>
      <c r="H47" s="45" t="s">
        <v>61</v>
      </c>
    </row>
    <row r="48" spans="1:8" ht="9.75">
      <c r="A48" s="33" t="s">
        <v>41</v>
      </c>
      <c r="B48" s="57">
        <v>20</v>
      </c>
      <c r="C48" s="18">
        <v>1.3</v>
      </c>
      <c r="D48" s="18">
        <v>0.2</v>
      </c>
      <c r="E48" s="18">
        <v>8.6</v>
      </c>
      <c r="F48" s="18">
        <v>43</v>
      </c>
      <c r="G48" s="34">
        <v>11</v>
      </c>
      <c r="H48" s="35" t="s">
        <v>42</v>
      </c>
    </row>
    <row r="49" spans="1:8" ht="9.75">
      <c r="A49" s="23" t="s">
        <v>25</v>
      </c>
      <c r="B49" s="24">
        <f>SUM(B45:B48)</f>
        <v>522</v>
      </c>
      <c r="C49" s="24">
        <f>SUM(C45:C48)</f>
        <v>27.58</v>
      </c>
      <c r="D49" s="24">
        <f>SUM(D45:D48)</f>
        <v>14.86</v>
      </c>
      <c r="E49" s="24">
        <f>SUM(E45:E48)</f>
        <v>75.7</v>
      </c>
      <c r="F49" s="24">
        <f>SUM(F45:F48)</f>
        <v>546.2</v>
      </c>
      <c r="G49" s="4"/>
      <c r="H49" s="14"/>
    </row>
    <row r="50" spans="1:8" ht="9.75">
      <c r="A50" s="151" t="s">
        <v>100</v>
      </c>
      <c r="B50" s="145"/>
      <c r="C50" s="145"/>
      <c r="D50" s="145"/>
      <c r="E50" s="145"/>
      <c r="F50" s="145"/>
      <c r="G50" s="145"/>
      <c r="H50" s="146"/>
    </row>
    <row r="51" spans="1:8" ht="9.75">
      <c r="A51" s="147" t="s">
        <v>2</v>
      </c>
      <c r="B51" s="151" t="s">
        <v>175</v>
      </c>
      <c r="C51" s="145"/>
      <c r="D51" s="145"/>
      <c r="E51" s="145"/>
      <c r="F51" s="146"/>
      <c r="G51" s="147" t="s">
        <v>4</v>
      </c>
      <c r="H51" s="147" t="s">
        <v>5</v>
      </c>
    </row>
    <row r="52" spans="1:8" ht="16.5" customHeight="1">
      <c r="A52" s="150"/>
      <c r="B52" s="3" t="s">
        <v>6</v>
      </c>
      <c r="C52" s="2" t="s">
        <v>7</v>
      </c>
      <c r="D52" s="2" t="s">
        <v>8</v>
      </c>
      <c r="E52" s="2" t="s">
        <v>9</v>
      </c>
      <c r="F52" s="2" t="s">
        <v>10</v>
      </c>
      <c r="G52" s="150"/>
      <c r="H52" s="150"/>
    </row>
    <row r="53" spans="1:8" ht="9.75">
      <c r="A53" s="143" t="s">
        <v>220</v>
      </c>
      <c r="B53" s="145"/>
      <c r="C53" s="145"/>
      <c r="D53" s="145"/>
      <c r="E53" s="145"/>
      <c r="F53" s="145"/>
      <c r="G53" s="144"/>
      <c r="H53" s="148"/>
    </row>
    <row r="54" spans="1:8" ht="9.75">
      <c r="A54" s="14" t="s">
        <v>101</v>
      </c>
      <c r="B54" s="6">
        <v>220</v>
      </c>
      <c r="C54" s="28">
        <v>14.88</v>
      </c>
      <c r="D54" s="28">
        <v>17.51</v>
      </c>
      <c r="E54" s="28">
        <v>37.52</v>
      </c>
      <c r="F54" s="28">
        <v>367.84</v>
      </c>
      <c r="G54" s="59" t="s">
        <v>102</v>
      </c>
      <c r="H54" s="10" t="s">
        <v>103</v>
      </c>
    </row>
    <row r="55" spans="1:8" ht="9.75">
      <c r="A55" s="44" t="s">
        <v>104</v>
      </c>
      <c r="B55" s="36">
        <v>80</v>
      </c>
      <c r="C55" s="13">
        <v>8.22</v>
      </c>
      <c r="D55" s="13">
        <v>10.3</v>
      </c>
      <c r="E55" s="13">
        <v>21.86</v>
      </c>
      <c r="F55" s="13">
        <v>212.8</v>
      </c>
      <c r="G55" s="11" t="s">
        <v>105</v>
      </c>
      <c r="H55" s="21" t="s">
        <v>106</v>
      </c>
    </row>
    <row r="56" spans="1:8" ht="9.75">
      <c r="A56" s="21" t="s">
        <v>22</v>
      </c>
      <c r="B56" s="12">
        <v>215</v>
      </c>
      <c r="C56" s="12">
        <v>0.07</v>
      </c>
      <c r="D56" s="12">
        <v>0.02</v>
      </c>
      <c r="E56" s="12">
        <v>15</v>
      </c>
      <c r="F56" s="12">
        <v>60</v>
      </c>
      <c r="G56" s="12" t="s">
        <v>23</v>
      </c>
      <c r="H56" s="22" t="s">
        <v>24</v>
      </c>
    </row>
    <row r="57" spans="1:8" ht="9.75">
      <c r="A57" s="14" t="s">
        <v>56</v>
      </c>
      <c r="B57" s="36">
        <v>100</v>
      </c>
      <c r="C57" s="13">
        <v>0.4</v>
      </c>
      <c r="D57" s="13">
        <v>0.4</v>
      </c>
      <c r="E57" s="13">
        <f>19.6/2</f>
        <v>9.8</v>
      </c>
      <c r="F57" s="13">
        <f>94/2</f>
        <v>47</v>
      </c>
      <c r="G57" s="19" t="s">
        <v>57</v>
      </c>
      <c r="H57" s="14" t="s">
        <v>58</v>
      </c>
    </row>
    <row r="58" spans="1:8" ht="9.75">
      <c r="A58" s="23" t="s">
        <v>25</v>
      </c>
      <c r="B58" s="4">
        <f>SUM(B54:B57)</f>
        <v>615</v>
      </c>
      <c r="C58" s="4">
        <f>SUM(C54:C57)</f>
        <v>23.57</v>
      </c>
      <c r="D58" s="4">
        <f>SUM(D54:D57)</f>
        <v>28.23</v>
      </c>
      <c r="E58" s="4">
        <f>SUM(E54:E57)</f>
        <v>84.17999999999999</v>
      </c>
      <c r="F58" s="4">
        <f>SUM(F54:F57)</f>
        <v>687.64</v>
      </c>
      <c r="G58" s="4"/>
      <c r="H58" s="14"/>
    </row>
    <row r="59" spans="1:8" ht="9.75">
      <c r="A59" s="143" t="s">
        <v>221</v>
      </c>
      <c r="B59" s="145"/>
      <c r="C59" s="145"/>
      <c r="D59" s="145"/>
      <c r="E59" s="145"/>
      <c r="F59" s="145"/>
      <c r="G59" s="144"/>
      <c r="H59" s="148"/>
    </row>
    <row r="60" spans="1:8" ht="9.75">
      <c r="A60" s="14" t="s">
        <v>49</v>
      </c>
      <c r="B60" s="13">
        <v>100</v>
      </c>
      <c r="C60" s="62">
        <v>16.31</v>
      </c>
      <c r="D60" s="62">
        <v>9.54</v>
      </c>
      <c r="E60" s="62">
        <v>12.3</v>
      </c>
      <c r="F60" s="62">
        <v>200.8</v>
      </c>
      <c r="G60" s="19" t="s">
        <v>50</v>
      </c>
      <c r="H60" s="21" t="s">
        <v>51</v>
      </c>
    </row>
    <row r="61" spans="1:8" ht="12" customHeight="1">
      <c r="A61" s="33" t="s">
        <v>52</v>
      </c>
      <c r="B61" s="6">
        <v>180</v>
      </c>
      <c r="C61" s="7">
        <v>10.32</v>
      </c>
      <c r="D61" s="7">
        <v>7.31</v>
      </c>
      <c r="E61" s="7">
        <v>46.37</v>
      </c>
      <c r="F61" s="7">
        <v>292.5</v>
      </c>
      <c r="G61" s="48" t="s">
        <v>53</v>
      </c>
      <c r="H61" s="61" t="s">
        <v>54</v>
      </c>
    </row>
    <row r="62" spans="1:8" ht="12.75" customHeight="1">
      <c r="A62" s="21" t="s">
        <v>22</v>
      </c>
      <c r="B62" s="12">
        <v>215</v>
      </c>
      <c r="C62" s="12">
        <v>0.07</v>
      </c>
      <c r="D62" s="12">
        <v>0.02</v>
      </c>
      <c r="E62" s="12">
        <v>15</v>
      </c>
      <c r="F62" s="12">
        <v>60</v>
      </c>
      <c r="G62" s="12" t="s">
        <v>23</v>
      </c>
      <c r="H62" s="22" t="s">
        <v>24</v>
      </c>
    </row>
    <row r="63" spans="1:8" ht="9.75">
      <c r="A63" s="33" t="s">
        <v>41</v>
      </c>
      <c r="B63" s="57">
        <v>20</v>
      </c>
      <c r="C63" s="18">
        <v>1.3</v>
      </c>
      <c r="D63" s="18">
        <v>0.2</v>
      </c>
      <c r="E63" s="18">
        <v>8.6</v>
      </c>
      <c r="F63" s="18">
        <v>43</v>
      </c>
      <c r="G63" s="34">
        <v>11</v>
      </c>
      <c r="H63" s="35" t="s">
        <v>42</v>
      </c>
    </row>
    <row r="64" spans="1:8" ht="9.75">
      <c r="A64" s="23" t="s">
        <v>25</v>
      </c>
      <c r="B64" s="24">
        <f>SUM(B60:B63)</f>
        <v>515</v>
      </c>
      <c r="C64" s="24">
        <f>SUM(C60:C63)</f>
        <v>28</v>
      </c>
      <c r="D64" s="24">
        <f>SUM(D60:D63)</f>
        <v>17.069999999999997</v>
      </c>
      <c r="E64" s="24">
        <f>SUM(E60:E63)</f>
        <v>82.27</v>
      </c>
      <c r="F64" s="24">
        <f>SUM(F60:F63)</f>
        <v>596.3</v>
      </c>
      <c r="G64" s="4"/>
      <c r="H64" s="14"/>
    </row>
    <row r="65" spans="1:8" ht="9.75">
      <c r="A65" s="149" t="s">
        <v>115</v>
      </c>
      <c r="B65" s="149"/>
      <c r="C65" s="149"/>
      <c r="D65" s="149"/>
      <c r="E65" s="149"/>
      <c r="F65" s="149"/>
      <c r="G65" s="149"/>
      <c r="H65" s="149"/>
    </row>
    <row r="66" spans="1:8" ht="9.75">
      <c r="A66" s="147" t="s">
        <v>2</v>
      </c>
      <c r="B66" s="151" t="s">
        <v>175</v>
      </c>
      <c r="C66" s="145"/>
      <c r="D66" s="145"/>
      <c r="E66" s="145"/>
      <c r="F66" s="146"/>
      <c r="G66" s="147" t="s">
        <v>4</v>
      </c>
      <c r="H66" s="147" t="s">
        <v>5</v>
      </c>
    </row>
    <row r="67" spans="1:8" ht="14.25" customHeight="1">
      <c r="A67" s="150"/>
      <c r="B67" s="3" t="s">
        <v>6</v>
      </c>
      <c r="C67" s="2" t="s">
        <v>7</v>
      </c>
      <c r="D67" s="2" t="s">
        <v>8</v>
      </c>
      <c r="E67" s="2" t="s">
        <v>9</v>
      </c>
      <c r="F67" s="2" t="s">
        <v>10</v>
      </c>
      <c r="G67" s="150"/>
      <c r="H67" s="150"/>
    </row>
    <row r="68" spans="1:8" ht="9.75">
      <c r="A68" s="143" t="s">
        <v>220</v>
      </c>
      <c r="B68" s="145"/>
      <c r="C68" s="145"/>
      <c r="D68" s="145"/>
      <c r="E68" s="145"/>
      <c r="F68" s="145"/>
      <c r="G68" s="144"/>
      <c r="H68" s="148"/>
    </row>
    <row r="69" spans="1:8" ht="9.75">
      <c r="A69" s="21" t="s">
        <v>116</v>
      </c>
      <c r="B69" s="8">
        <v>90</v>
      </c>
      <c r="C69" s="13">
        <v>11.1</v>
      </c>
      <c r="D69" s="13">
        <v>14.26</v>
      </c>
      <c r="E69" s="13">
        <v>10.2</v>
      </c>
      <c r="F69" s="13">
        <v>215.87</v>
      </c>
      <c r="G69" s="19" t="s">
        <v>117</v>
      </c>
      <c r="H69" s="14" t="s">
        <v>118</v>
      </c>
    </row>
    <row r="70" spans="1:8" ht="20.25">
      <c r="A70" s="14" t="s">
        <v>92</v>
      </c>
      <c r="B70" s="6">
        <v>180</v>
      </c>
      <c r="C70" s="7">
        <v>4.38</v>
      </c>
      <c r="D70" s="7">
        <v>6.44</v>
      </c>
      <c r="E70" s="7">
        <v>44.02</v>
      </c>
      <c r="F70" s="7">
        <v>251.64</v>
      </c>
      <c r="G70" s="12" t="s">
        <v>93</v>
      </c>
      <c r="H70" s="22" t="s">
        <v>94</v>
      </c>
    </row>
    <row r="71" spans="1:8" ht="20.25">
      <c r="A71" s="29" t="s">
        <v>119</v>
      </c>
      <c r="B71" s="32">
        <v>20</v>
      </c>
      <c r="C71" s="13">
        <v>0.22</v>
      </c>
      <c r="D71" s="13">
        <v>0.04</v>
      </c>
      <c r="E71" s="13">
        <v>0.76</v>
      </c>
      <c r="F71" s="13">
        <v>4.4</v>
      </c>
      <c r="G71" s="32" t="s">
        <v>120</v>
      </c>
      <c r="H71" s="21" t="s">
        <v>121</v>
      </c>
    </row>
    <row r="72" spans="1:8" ht="9.75">
      <c r="A72" s="33" t="s">
        <v>55</v>
      </c>
      <c r="B72" s="36">
        <v>40</v>
      </c>
      <c r="C72" s="13">
        <v>3.2</v>
      </c>
      <c r="D72" s="13">
        <v>0.4</v>
      </c>
      <c r="E72" s="13">
        <v>20.4</v>
      </c>
      <c r="F72" s="13">
        <v>100</v>
      </c>
      <c r="G72" s="11" t="s">
        <v>44</v>
      </c>
      <c r="H72" s="21" t="s">
        <v>45</v>
      </c>
    </row>
    <row r="73" spans="1:8" ht="9.75">
      <c r="A73" s="44" t="s">
        <v>59</v>
      </c>
      <c r="B73" s="12">
        <v>222</v>
      </c>
      <c r="C73" s="11">
        <v>0.13</v>
      </c>
      <c r="D73" s="11">
        <v>0.02</v>
      </c>
      <c r="E73" s="11">
        <v>15.2</v>
      </c>
      <c r="F73" s="11">
        <v>62</v>
      </c>
      <c r="G73" s="12" t="s">
        <v>60</v>
      </c>
      <c r="H73" s="45" t="s">
        <v>61</v>
      </c>
    </row>
    <row r="74" spans="1:8" ht="9.75">
      <c r="A74" s="23" t="s">
        <v>25</v>
      </c>
      <c r="B74" s="24">
        <f>SUM(B69:B73)</f>
        <v>552</v>
      </c>
      <c r="C74" s="24">
        <f>SUM(C69:C73)</f>
        <v>19.03</v>
      </c>
      <c r="D74" s="24">
        <f>SUM(D69:D73)</f>
        <v>21.159999999999997</v>
      </c>
      <c r="E74" s="24">
        <f>SUM(E69:E73)</f>
        <v>90.58</v>
      </c>
      <c r="F74" s="24">
        <f>SUM(F69:F73)</f>
        <v>633.91</v>
      </c>
      <c r="G74" s="4"/>
      <c r="H74" s="14"/>
    </row>
    <row r="75" spans="1:8" ht="9.75">
      <c r="A75" s="143" t="s">
        <v>221</v>
      </c>
      <c r="B75" s="145"/>
      <c r="C75" s="145"/>
      <c r="D75" s="145"/>
      <c r="E75" s="145"/>
      <c r="F75" s="145"/>
      <c r="G75" s="144"/>
      <c r="H75" s="148"/>
    </row>
    <row r="76" spans="1:8" ht="9.75">
      <c r="A76" s="14" t="s">
        <v>122</v>
      </c>
      <c r="B76" s="113">
        <v>100</v>
      </c>
      <c r="C76" s="7">
        <v>6.55</v>
      </c>
      <c r="D76" s="7">
        <v>12</v>
      </c>
      <c r="E76" s="7">
        <v>3.1</v>
      </c>
      <c r="F76" s="7">
        <v>147</v>
      </c>
      <c r="G76" s="19">
        <v>354</v>
      </c>
      <c r="H76" s="21" t="s">
        <v>123</v>
      </c>
    </row>
    <row r="77" spans="1:8" ht="9.75">
      <c r="A77" s="21" t="s">
        <v>124</v>
      </c>
      <c r="B77" s="115">
        <v>180</v>
      </c>
      <c r="C77" s="7">
        <v>3.67</v>
      </c>
      <c r="D77" s="7">
        <v>5.76</v>
      </c>
      <c r="E77" s="7">
        <v>24.53</v>
      </c>
      <c r="F77" s="7">
        <v>164.7</v>
      </c>
      <c r="G77" s="19" t="s">
        <v>125</v>
      </c>
      <c r="H77" s="21" t="s">
        <v>126</v>
      </c>
    </row>
    <row r="78" spans="1:8" ht="9.75">
      <c r="A78" s="44" t="s">
        <v>59</v>
      </c>
      <c r="B78" s="13">
        <v>222</v>
      </c>
      <c r="C78" s="11">
        <v>0.13</v>
      </c>
      <c r="D78" s="11">
        <v>0.02</v>
      </c>
      <c r="E78" s="11">
        <v>15.2</v>
      </c>
      <c r="F78" s="11">
        <v>62</v>
      </c>
      <c r="G78" s="12" t="s">
        <v>60</v>
      </c>
      <c r="H78" s="45" t="s">
        <v>61</v>
      </c>
    </row>
    <row r="79" spans="1:8" ht="9.75">
      <c r="A79" s="33" t="s">
        <v>41</v>
      </c>
      <c r="B79" s="57">
        <v>20</v>
      </c>
      <c r="C79" s="18">
        <v>1.3</v>
      </c>
      <c r="D79" s="18">
        <v>0.2</v>
      </c>
      <c r="E79" s="18">
        <v>8.6</v>
      </c>
      <c r="F79" s="18">
        <v>43</v>
      </c>
      <c r="G79" s="34">
        <v>11</v>
      </c>
      <c r="H79" s="35" t="s">
        <v>42</v>
      </c>
    </row>
    <row r="80" spans="1:8" ht="9.75">
      <c r="A80" s="23" t="s">
        <v>25</v>
      </c>
      <c r="B80" s="24">
        <f>SUM(B76:B79)</f>
        <v>522</v>
      </c>
      <c r="C80" s="24">
        <f>SUM(C76:C79)</f>
        <v>11.65</v>
      </c>
      <c r="D80" s="24">
        <f>SUM(D76:D79)</f>
        <v>17.979999999999997</v>
      </c>
      <c r="E80" s="24">
        <f>SUM(E76:E79)</f>
        <v>51.43</v>
      </c>
      <c r="F80" s="24">
        <f>SUM(F76:F79)</f>
        <v>416.7</v>
      </c>
      <c r="G80" s="4"/>
      <c r="H80" s="14"/>
    </row>
    <row r="81" spans="1:8" ht="9.75">
      <c r="A81" s="153" t="s">
        <v>130</v>
      </c>
      <c r="B81" s="155"/>
      <c r="C81" s="155"/>
      <c r="D81" s="155"/>
      <c r="E81" s="155"/>
      <c r="F81" s="155"/>
      <c r="G81" s="155"/>
      <c r="H81" s="156"/>
    </row>
    <row r="82" spans="1:8" ht="9.75">
      <c r="A82" s="147" t="s">
        <v>2</v>
      </c>
      <c r="B82" s="151" t="s">
        <v>175</v>
      </c>
      <c r="C82" s="145"/>
      <c r="D82" s="145"/>
      <c r="E82" s="145"/>
      <c r="F82" s="146"/>
      <c r="G82" s="147" t="s">
        <v>4</v>
      </c>
      <c r="H82" s="147" t="s">
        <v>5</v>
      </c>
    </row>
    <row r="83" spans="1:8" ht="15.75" customHeight="1">
      <c r="A83" s="150"/>
      <c r="B83" s="3" t="s">
        <v>6</v>
      </c>
      <c r="C83" s="2" t="s">
        <v>7</v>
      </c>
      <c r="D83" s="2" t="s">
        <v>8</v>
      </c>
      <c r="E83" s="2" t="s">
        <v>9</v>
      </c>
      <c r="F83" s="2" t="s">
        <v>10</v>
      </c>
      <c r="G83" s="150"/>
      <c r="H83" s="150"/>
    </row>
    <row r="84" spans="1:8" ht="9.75">
      <c r="A84" s="143" t="s">
        <v>220</v>
      </c>
      <c r="B84" s="145"/>
      <c r="C84" s="145"/>
      <c r="D84" s="145"/>
      <c r="E84" s="145"/>
      <c r="F84" s="145"/>
      <c r="G84" s="144"/>
      <c r="H84" s="148"/>
    </row>
    <row r="85" spans="1:8" ht="9.75">
      <c r="A85" s="5" t="s">
        <v>131</v>
      </c>
      <c r="B85" s="6">
        <v>300</v>
      </c>
      <c r="C85" s="7">
        <v>9.85</v>
      </c>
      <c r="D85" s="7">
        <v>12.73</v>
      </c>
      <c r="E85" s="7">
        <v>67.92</v>
      </c>
      <c r="F85" s="7">
        <v>425.6</v>
      </c>
      <c r="G85" s="128" t="s">
        <v>222</v>
      </c>
      <c r="H85" s="21" t="s">
        <v>133</v>
      </c>
    </row>
    <row r="86" spans="1:8" ht="9.75">
      <c r="A86" s="15" t="s">
        <v>134</v>
      </c>
      <c r="B86" s="57">
        <v>30</v>
      </c>
      <c r="C86" s="57">
        <f>7.1/2</f>
        <v>3.55</v>
      </c>
      <c r="D86" s="57">
        <f>2.6/2</f>
        <v>1.3</v>
      </c>
      <c r="E86" s="57">
        <f>41.8/2</f>
        <v>20.9</v>
      </c>
      <c r="F86" s="57">
        <f>219.1/2</f>
        <v>109.55</v>
      </c>
      <c r="G86" s="57"/>
      <c r="H86" s="31"/>
    </row>
    <row r="87" spans="1:8" ht="9.75">
      <c r="A87" s="21" t="s">
        <v>19</v>
      </c>
      <c r="B87" s="19">
        <v>30</v>
      </c>
      <c r="C87" s="18">
        <v>2.25</v>
      </c>
      <c r="D87" s="18">
        <v>0.9</v>
      </c>
      <c r="E87" s="18">
        <v>15.6</v>
      </c>
      <c r="F87" s="19">
        <v>79.5</v>
      </c>
      <c r="G87" s="19" t="s">
        <v>20</v>
      </c>
      <c r="H87" s="20" t="s">
        <v>21</v>
      </c>
    </row>
    <row r="88" spans="1:8" ht="9.75">
      <c r="A88" s="21" t="s">
        <v>22</v>
      </c>
      <c r="B88" s="12">
        <v>215</v>
      </c>
      <c r="C88" s="12">
        <v>0.07</v>
      </c>
      <c r="D88" s="12">
        <v>0.02</v>
      </c>
      <c r="E88" s="12">
        <v>15</v>
      </c>
      <c r="F88" s="12">
        <v>60</v>
      </c>
      <c r="G88" s="12" t="s">
        <v>23</v>
      </c>
      <c r="H88" s="22" t="s">
        <v>24</v>
      </c>
    </row>
    <row r="89" spans="1:14" ht="9.75">
      <c r="A89" s="23" t="s">
        <v>25</v>
      </c>
      <c r="B89" s="24">
        <f>SUM(B85:B88)</f>
        <v>575</v>
      </c>
      <c r="C89" s="24">
        <f>SUM(C85:C88)</f>
        <v>15.719999999999999</v>
      </c>
      <c r="D89" s="24">
        <f>SUM(D85:D88)</f>
        <v>14.950000000000001</v>
      </c>
      <c r="E89" s="24">
        <f>SUM(E85:E88)</f>
        <v>119.41999999999999</v>
      </c>
      <c r="F89" s="24">
        <f>SUM(F85:F88)</f>
        <v>674.65</v>
      </c>
      <c r="G89" s="4"/>
      <c r="H89" s="14"/>
      <c r="N89" s="124"/>
    </row>
    <row r="90" spans="1:8" ht="9.75">
      <c r="A90" s="143" t="s">
        <v>221</v>
      </c>
      <c r="B90" s="145"/>
      <c r="C90" s="145"/>
      <c r="D90" s="145"/>
      <c r="E90" s="145"/>
      <c r="F90" s="145"/>
      <c r="G90" s="144"/>
      <c r="H90" s="148"/>
    </row>
    <row r="91" spans="1:8" ht="9.75">
      <c r="A91" s="22" t="s">
        <v>138</v>
      </c>
      <c r="B91" s="6">
        <v>100</v>
      </c>
      <c r="C91" s="7">
        <v>16.32</v>
      </c>
      <c r="D91" s="7">
        <v>12.3</v>
      </c>
      <c r="E91" s="7">
        <v>14.38</v>
      </c>
      <c r="F91" s="7">
        <v>242.41</v>
      </c>
      <c r="G91" s="8" t="s">
        <v>139</v>
      </c>
      <c r="H91" s="21" t="s">
        <v>140</v>
      </c>
    </row>
    <row r="92" spans="1:8" ht="9.75">
      <c r="A92" s="14" t="s">
        <v>68</v>
      </c>
      <c r="B92" s="36">
        <v>180</v>
      </c>
      <c r="C92" s="7">
        <v>6.62</v>
      </c>
      <c r="D92" s="7">
        <v>5.42</v>
      </c>
      <c r="E92" s="7">
        <v>31.73</v>
      </c>
      <c r="F92" s="7">
        <v>202.14</v>
      </c>
      <c r="G92" s="19" t="s">
        <v>69</v>
      </c>
      <c r="H92" s="14" t="s">
        <v>70</v>
      </c>
    </row>
    <row r="93" spans="1:8" ht="12.75" customHeight="1">
      <c r="A93" s="21" t="s">
        <v>22</v>
      </c>
      <c r="B93" s="12">
        <v>215</v>
      </c>
      <c r="C93" s="12">
        <v>0.07</v>
      </c>
      <c r="D93" s="12">
        <v>0.02</v>
      </c>
      <c r="E93" s="12">
        <v>15</v>
      </c>
      <c r="F93" s="12">
        <v>60</v>
      </c>
      <c r="G93" s="12" t="s">
        <v>23</v>
      </c>
      <c r="H93" s="22" t="s">
        <v>24</v>
      </c>
    </row>
    <row r="94" spans="1:8" ht="9.75">
      <c r="A94" s="33" t="s">
        <v>41</v>
      </c>
      <c r="B94" s="57">
        <v>20</v>
      </c>
      <c r="C94" s="18">
        <v>1.3</v>
      </c>
      <c r="D94" s="18">
        <v>0.2</v>
      </c>
      <c r="E94" s="18">
        <v>8.6</v>
      </c>
      <c r="F94" s="18">
        <v>43</v>
      </c>
      <c r="G94" s="34">
        <v>11</v>
      </c>
      <c r="H94" s="35" t="s">
        <v>42</v>
      </c>
    </row>
    <row r="95" spans="1:8" ht="9.75">
      <c r="A95" s="23" t="s">
        <v>25</v>
      </c>
      <c r="B95" s="24">
        <f>SUM(B91:B94)</f>
        <v>515</v>
      </c>
      <c r="C95" s="24">
        <f>SUM(C91:C94)</f>
        <v>24.310000000000002</v>
      </c>
      <c r="D95" s="24">
        <f>SUM(D91:D94)</f>
        <v>17.939999999999998</v>
      </c>
      <c r="E95" s="24">
        <f>SUM(E91:E94)</f>
        <v>69.71</v>
      </c>
      <c r="F95" s="24">
        <f>SUM(F91:F94)</f>
        <v>547.55</v>
      </c>
      <c r="G95" s="4"/>
      <c r="H95" s="14"/>
    </row>
    <row r="96" spans="1:8" ht="9.75">
      <c r="A96" s="149" t="s">
        <v>144</v>
      </c>
      <c r="B96" s="149"/>
      <c r="C96" s="149"/>
      <c r="D96" s="149"/>
      <c r="E96" s="149"/>
      <c r="F96" s="149"/>
      <c r="G96" s="149"/>
      <c r="H96" s="149"/>
    </row>
    <row r="97" spans="1:8" ht="9.75">
      <c r="A97" s="151" t="s">
        <v>1</v>
      </c>
      <c r="B97" s="145"/>
      <c r="C97" s="145"/>
      <c r="D97" s="145"/>
      <c r="E97" s="145"/>
      <c r="F97" s="145"/>
      <c r="G97" s="145"/>
      <c r="H97" s="146"/>
    </row>
    <row r="98" spans="1:8" ht="9.75">
      <c r="A98" s="147" t="s">
        <v>2</v>
      </c>
      <c r="B98" s="151" t="s">
        <v>175</v>
      </c>
      <c r="C98" s="145"/>
      <c r="D98" s="145"/>
      <c r="E98" s="145"/>
      <c r="F98" s="146"/>
      <c r="G98" s="147" t="s">
        <v>4</v>
      </c>
      <c r="H98" s="147" t="s">
        <v>5</v>
      </c>
    </row>
    <row r="99" spans="1:8" ht="14.25" customHeight="1">
      <c r="A99" s="150"/>
      <c r="B99" s="3" t="s">
        <v>6</v>
      </c>
      <c r="C99" s="2" t="s">
        <v>7</v>
      </c>
      <c r="D99" s="2" t="s">
        <v>8</v>
      </c>
      <c r="E99" s="2" t="s">
        <v>9</v>
      </c>
      <c r="F99" s="2" t="s">
        <v>10</v>
      </c>
      <c r="G99" s="150"/>
      <c r="H99" s="150"/>
    </row>
    <row r="100" spans="1:8" ht="9.75">
      <c r="A100" s="143" t="s">
        <v>220</v>
      </c>
      <c r="B100" s="145"/>
      <c r="C100" s="145"/>
      <c r="D100" s="145"/>
      <c r="E100" s="145"/>
      <c r="F100" s="145"/>
      <c r="G100" s="144"/>
      <c r="H100" s="148"/>
    </row>
    <row r="101" spans="1:8" ht="11.25" customHeight="1">
      <c r="A101" s="45" t="s">
        <v>145</v>
      </c>
      <c r="B101" s="77">
        <v>250</v>
      </c>
      <c r="C101" s="7">
        <v>7.2</v>
      </c>
      <c r="D101" s="7">
        <v>13.02</v>
      </c>
      <c r="E101" s="7">
        <v>51.54</v>
      </c>
      <c r="F101" s="7">
        <v>352.8</v>
      </c>
      <c r="G101" s="8" t="s">
        <v>223</v>
      </c>
      <c r="H101" s="33" t="s">
        <v>147</v>
      </c>
    </row>
    <row r="102" spans="1:8" ht="12.75" customHeight="1">
      <c r="A102" s="66" t="s">
        <v>148</v>
      </c>
      <c r="B102" s="67">
        <v>20</v>
      </c>
      <c r="C102" s="67">
        <v>4.64</v>
      </c>
      <c r="D102" s="67">
        <v>5.9</v>
      </c>
      <c r="E102" s="67">
        <v>0</v>
      </c>
      <c r="F102" s="67">
        <v>72</v>
      </c>
      <c r="G102" s="68" t="s">
        <v>149</v>
      </c>
      <c r="H102" s="66" t="s">
        <v>17</v>
      </c>
    </row>
    <row r="103" spans="1:8" ht="9.75">
      <c r="A103" s="15" t="s">
        <v>18</v>
      </c>
      <c r="B103" s="16">
        <v>90</v>
      </c>
      <c r="C103" s="69">
        <v>0.45</v>
      </c>
      <c r="D103" s="69">
        <v>1.08</v>
      </c>
      <c r="E103" s="69">
        <v>12.6</v>
      </c>
      <c r="F103" s="69">
        <v>63</v>
      </c>
      <c r="G103" s="16"/>
      <c r="H103" s="15"/>
    </row>
    <row r="104" spans="1:8" ht="9.75">
      <c r="A104" s="21" t="s">
        <v>19</v>
      </c>
      <c r="B104" s="113">
        <v>40</v>
      </c>
      <c r="C104" s="7">
        <v>3</v>
      </c>
      <c r="D104" s="7">
        <v>1.2</v>
      </c>
      <c r="E104" s="7">
        <v>20.8</v>
      </c>
      <c r="F104" s="7">
        <v>106</v>
      </c>
      <c r="G104" s="19" t="s">
        <v>20</v>
      </c>
      <c r="H104" s="20" t="s">
        <v>21</v>
      </c>
    </row>
    <row r="105" spans="1:8" ht="9.75">
      <c r="A105" s="44" t="s">
        <v>59</v>
      </c>
      <c r="B105" s="12">
        <v>222</v>
      </c>
      <c r="C105" s="12">
        <v>0.13</v>
      </c>
      <c r="D105" s="12">
        <v>0.02</v>
      </c>
      <c r="E105" s="12">
        <v>15.2</v>
      </c>
      <c r="F105" s="12">
        <v>62</v>
      </c>
      <c r="G105" s="12" t="s">
        <v>60</v>
      </c>
      <c r="H105" s="45" t="s">
        <v>61</v>
      </c>
    </row>
    <row r="106" spans="1:8" ht="9.75">
      <c r="A106" s="23" t="s">
        <v>25</v>
      </c>
      <c r="B106" s="4">
        <f>SUM(B101:B105)</f>
        <v>622</v>
      </c>
      <c r="C106" s="4">
        <f>SUM(C101:C105)</f>
        <v>15.42</v>
      </c>
      <c r="D106" s="4">
        <f>SUM(D101:D105)</f>
        <v>21.22</v>
      </c>
      <c r="E106" s="4">
        <f>SUM(E101:E105)</f>
        <v>100.14</v>
      </c>
      <c r="F106" s="4">
        <f>SUM(F101:F105)</f>
        <v>655.8</v>
      </c>
      <c r="G106" s="4"/>
      <c r="H106" s="14"/>
    </row>
    <row r="107" spans="1:8" ht="9.75">
      <c r="A107" s="143" t="s">
        <v>221</v>
      </c>
      <c r="B107" s="145"/>
      <c r="C107" s="145"/>
      <c r="D107" s="145"/>
      <c r="E107" s="145"/>
      <c r="F107" s="145"/>
      <c r="G107" s="144"/>
      <c r="H107" s="148"/>
    </row>
    <row r="108" spans="1:8" ht="9.75">
      <c r="A108" s="14" t="s">
        <v>122</v>
      </c>
      <c r="B108" s="113">
        <v>100</v>
      </c>
      <c r="C108" s="7">
        <v>6.55</v>
      </c>
      <c r="D108" s="7">
        <v>12</v>
      </c>
      <c r="E108" s="7">
        <v>3.1</v>
      </c>
      <c r="F108" s="7">
        <v>147</v>
      </c>
      <c r="G108" s="19">
        <v>354</v>
      </c>
      <c r="H108" s="21" t="s">
        <v>123</v>
      </c>
    </row>
    <row r="109" spans="1:8" ht="12" customHeight="1">
      <c r="A109" s="33" t="s">
        <v>52</v>
      </c>
      <c r="B109" s="6">
        <v>180</v>
      </c>
      <c r="C109" s="7">
        <v>10.32</v>
      </c>
      <c r="D109" s="7">
        <v>7.31</v>
      </c>
      <c r="E109" s="7">
        <v>46.37</v>
      </c>
      <c r="F109" s="7">
        <v>292.5</v>
      </c>
      <c r="G109" s="48" t="s">
        <v>53</v>
      </c>
      <c r="H109" s="61" t="s">
        <v>54</v>
      </c>
    </row>
    <row r="110" spans="1:8" ht="12.75" customHeight="1">
      <c r="A110" s="21" t="s">
        <v>22</v>
      </c>
      <c r="B110" s="12">
        <v>215</v>
      </c>
      <c r="C110" s="12">
        <v>0.07</v>
      </c>
      <c r="D110" s="12">
        <v>0.02</v>
      </c>
      <c r="E110" s="12">
        <v>15</v>
      </c>
      <c r="F110" s="12">
        <v>60</v>
      </c>
      <c r="G110" s="12" t="s">
        <v>23</v>
      </c>
      <c r="H110" s="22" t="s">
        <v>24</v>
      </c>
    </row>
    <row r="111" spans="1:8" ht="9.75">
      <c r="A111" s="33" t="s">
        <v>41</v>
      </c>
      <c r="B111" s="57">
        <v>20</v>
      </c>
      <c r="C111" s="18">
        <v>1.3</v>
      </c>
      <c r="D111" s="18">
        <v>0.2</v>
      </c>
      <c r="E111" s="18">
        <v>8.6</v>
      </c>
      <c r="F111" s="18">
        <v>43</v>
      </c>
      <c r="G111" s="34">
        <v>11</v>
      </c>
      <c r="H111" s="35" t="s">
        <v>42</v>
      </c>
    </row>
    <row r="112" spans="1:8" ht="9.75">
      <c r="A112" s="23" t="s">
        <v>25</v>
      </c>
      <c r="B112" s="24">
        <f>SUM(B108:B111)</f>
        <v>515</v>
      </c>
      <c r="C112" s="24">
        <f>SUM(C108:C111)</f>
        <v>18.240000000000002</v>
      </c>
      <c r="D112" s="24">
        <f>SUM(D108:D111)</f>
        <v>19.529999999999998</v>
      </c>
      <c r="E112" s="24">
        <f>SUM(E108:E111)</f>
        <v>73.07</v>
      </c>
      <c r="F112" s="24">
        <f>SUM(F108:F111)</f>
        <v>542.5</v>
      </c>
      <c r="G112" s="4"/>
      <c r="H112" s="14"/>
    </row>
    <row r="113" spans="1:8" ht="9.75">
      <c r="A113" s="149" t="s">
        <v>47</v>
      </c>
      <c r="B113" s="149"/>
      <c r="C113" s="149"/>
      <c r="D113" s="149"/>
      <c r="E113" s="149"/>
      <c r="F113" s="149"/>
      <c r="G113" s="149"/>
      <c r="H113" s="149"/>
    </row>
    <row r="114" spans="1:8" ht="9.75">
      <c r="A114" s="147" t="s">
        <v>2</v>
      </c>
      <c r="B114" s="151" t="s">
        <v>175</v>
      </c>
      <c r="C114" s="145"/>
      <c r="D114" s="145"/>
      <c r="E114" s="145"/>
      <c r="F114" s="146"/>
      <c r="G114" s="147" t="s">
        <v>4</v>
      </c>
      <c r="H114" s="147" t="s">
        <v>5</v>
      </c>
    </row>
    <row r="115" spans="1:8" ht="13.5" customHeight="1">
      <c r="A115" s="150"/>
      <c r="B115" s="3" t="s">
        <v>6</v>
      </c>
      <c r="C115" s="2" t="s">
        <v>7</v>
      </c>
      <c r="D115" s="2" t="s">
        <v>8</v>
      </c>
      <c r="E115" s="2" t="s">
        <v>9</v>
      </c>
      <c r="F115" s="2" t="s">
        <v>10</v>
      </c>
      <c r="G115" s="150"/>
      <c r="H115" s="150"/>
    </row>
    <row r="116" spans="1:8" ht="9.75">
      <c r="A116" s="143" t="s">
        <v>220</v>
      </c>
      <c r="B116" s="145"/>
      <c r="C116" s="145"/>
      <c r="D116" s="145"/>
      <c r="E116" s="145"/>
      <c r="F116" s="145"/>
      <c r="G116" s="144"/>
      <c r="H116" s="148"/>
    </row>
    <row r="117" spans="1:8" ht="12" customHeight="1">
      <c r="A117" s="14" t="s">
        <v>30</v>
      </c>
      <c r="B117" s="77">
        <v>90</v>
      </c>
      <c r="C117" s="7">
        <v>19.87</v>
      </c>
      <c r="D117" s="7">
        <v>16.72</v>
      </c>
      <c r="E117" s="7">
        <v>0</v>
      </c>
      <c r="F117" s="7">
        <v>230.4</v>
      </c>
      <c r="G117" s="19" t="s">
        <v>150</v>
      </c>
      <c r="H117" s="26" t="s">
        <v>32</v>
      </c>
    </row>
    <row r="118" spans="1:8" ht="12" customHeight="1">
      <c r="A118" s="14" t="s">
        <v>68</v>
      </c>
      <c r="B118" s="125">
        <v>180</v>
      </c>
      <c r="C118" s="7">
        <v>6.62</v>
      </c>
      <c r="D118" s="7">
        <v>5.42</v>
      </c>
      <c r="E118" s="7">
        <v>31.73</v>
      </c>
      <c r="F118" s="7">
        <v>202.14</v>
      </c>
      <c r="G118" s="19" t="s">
        <v>69</v>
      </c>
      <c r="H118" s="14" t="s">
        <v>70</v>
      </c>
    </row>
    <row r="119" spans="1:8" ht="20.25">
      <c r="A119" s="33" t="s">
        <v>83</v>
      </c>
      <c r="B119" s="103">
        <v>20</v>
      </c>
      <c r="C119" s="18">
        <v>0.14</v>
      </c>
      <c r="D119" s="18">
        <v>0.02</v>
      </c>
      <c r="E119" s="18">
        <v>0.38</v>
      </c>
      <c r="F119" s="18">
        <v>2.4</v>
      </c>
      <c r="G119" s="30" t="s">
        <v>84</v>
      </c>
      <c r="H119" s="31" t="s">
        <v>85</v>
      </c>
    </row>
    <row r="120" spans="1:8" ht="9.75">
      <c r="A120" s="33" t="s">
        <v>43</v>
      </c>
      <c r="B120" s="32">
        <v>40</v>
      </c>
      <c r="C120" s="32">
        <v>3.2</v>
      </c>
      <c r="D120" s="32">
        <v>0.4</v>
      </c>
      <c r="E120" s="32">
        <v>20.4</v>
      </c>
      <c r="F120" s="32">
        <v>100</v>
      </c>
      <c r="G120" s="11" t="s">
        <v>44</v>
      </c>
      <c r="H120" s="21" t="s">
        <v>45</v>
      </c>
    </row>
    <row r="121" spans="1:8" ht="9.75">
      <c r="A121" s="44" t="s">
        <v>59</v>
      </c>
      <c r="B121" s="12">
        <v>222</v>
      </c>
      <c r="C121" s="11">
        <v>0.13</v>
      </c>
      <c r="D121" s="11">
        <v>0.02</v>
      </c>
      <c r="E121" s="11">
        <v>15.2</v>
      </c>
      <c r="F121" s="11">
        <v>62</v>
      </c>
      <c r="G121" s="12" t="s">
        <v>60</v>
      </c>
      <c r="H121" s="45" t="s">
        <v>61</v>
      </c>
    </row>
    <row r="122" spans="1:8" ht="9.75">
      <c r="A122" s="23" t="s">
        <v>25</v>
      </c>
      <c r="B122" s="24">
        <f>SUM(B117:B121)</f>
        <v>552</v>
      </c>
      <c r="C122" s="24">
        <f>SUM(C117:C121)</f>
        <v>29.96</v>
      </c>
      <c r="D122" s="24">
        <f>SUM(D117:D121)</f>
        <v>22.58</v>
      </c>
      <c r="E122" s="24">
        <f>SUM(E117:E121)</f>
        <v>67.71</v>
      </c>
      <c r="F122" s="24">
        <f>SUM(F117:F121)</f>
        <v>596.9399999999999</v>
      </c>
      <c r="G122" s="4"/>
      <c r="H122" s="14"/>
    </row>
    <row r="123" spans="1:8" ht="9.75">
      <c r="A123" s="143" t="s">
        <v>221</v>
      </c>
      <c r="B123" s="145"/>
      <c r="C123" s="145"/>
      <c r="D123" s="145"/>
      <c r="E123" s="145"/>
      <c r="F123" s="145"/>
      <c r="G123" s="144"/>
      <c r="H123" s="148"/>
    </row>
    <row r="124" spans="1:8" ht="9.75">
      <c r="A124" s="15" t="s">
        <v>151</v>
      </c>
      <c r="B124" s="18">
        <v>100</v>
      </c>
      <c r="C124" s="7">
        <v>13.59</v>
      </c>
      <c r="D124" s="7">
        <v>8.59</v>
      </c>
      <c r="E124" s="7">
        <v>13.49</v>
      </c>
      <c r="F124" s="7">
        <v>188.27</v>
      </c>
      <c r="G124" s="70" t="s">
        <v>152</v>
      </c>
      <c r="H124" s="66" t="s">
        <v>153</v>
      </c>
    </row>
    <row r="125" spans="1:8" ht="9.75">
      <c r="A125" s="33" t="s">
        <v>77</v>
      </c>
      <c r="B125" s="102">
        <v>180</v>
      </c>
      <c r="C125" s="7">
        <v>3.4</v>
      </c>
      <c r="D125" s="7">
        <v>5.2</v>
      </c>
      <c r="E125" s="7">
        <v>27.6</v>
      </c>
      <c r="F125" s="7">
        <v>170.8</v>
      </c>
      <c r="G125" s="8" t="s">
        <v>78</v>
      </c>
      <c r="H125" s="21" t="s">
        <v>79</v>
      </c>
    </row>
    <row r="126" spans="1:8" ht="9.75">
      <c r="A126" s="44" t="s">
        <v>59</v>
      </c>
      <c r="B126" s="13">
        <v>222</v>
      </c>
      <c r="C126" s="11">
        <v>0.13</v>
      </c>
      <c r="D126" s="11">
        <v>0.02</v>
      </c>
      <c r="E126" s="11">
        <v>15.2</v>
      </c>
      <c r="F126" s="11">
        <v>62</v>
      </c>
      <c r="G126" s="12" t="s">
        <v>60</v>
      </c>
      <c r="H126" s="45" t="s">
        <v>61</v>
      </c>
    </row>
    <row r="127" spans="1:8" ht="9.75">
      <c r="A127" s="33" t="s">
        <v>41</v>
      </c>
      <c r="B127" s="57">
        <v>20</v>
      </c>
      <c r="C127" s="18">
        <v>1.3</v>
      </c>
      <c r="D127" s="18">
        <v>0.2</v>
      </c>
      <c r="E127" s="18">
        <v>8.6</v>
      </c>
      <c r="F127" s="18">
        <v>43</v>
      </c>
      <c r="G127" s="34">
        <v>11</v>
      </c>
      <c r="H127" s="35" t="s">
        <v>42</v>
      </c>
    </row>
    <row r="128" spans="1:8" ht="9.75">
      <c r="A128" s="23" t="s">
        <v>25</v>
      </c>
      <c r="B128" s="24">
        <f>SUM(B124:B127)</f>
        <v>522</v>
      </c>
      <c r="C128" s="24">
        <f>SUM(C124:C127)</f>
        <v>18.419999999999998</v>
      </c>
      <c r="D128" s="24">
        <f>SUM(D124:D127)</f>
        <v>14.009999999999998</v>
      </c>
      <c r="E128" s="24">
        <f>SUM(E124:E127)</f>
        <v>64.89</v>
      </c>
      <c r="F128" s="24">
        <f>SUM(F124:F127)</f>
        <v>464.07000000000005</v>
      </c>
      <c r="G128" s="4"/>
      <c r="H128" s="14"/>
    </row>
    <row r="129" spans="1:8" ht="9.75">
      <c r="A129" s="151" t="s">
        <v>73</v>
      </c>
      <c r="B129" s="145"/>
      <c r="C129" s="145"/>
      <c r="D129" s="145"/>
      <c r="E129" s="145"/>
      <c r="F129" s="145"/>
      <c r="G129" s="145"/>
      <c r="H129" s="146"/>
    </row>
    <row r="130" spans="1:8" ht="9.75">
      <c r="A130" s="147" t="s">
        <v>2</v>
      </c>
      <c r="B130" s="151" t="s">
        <v>175</v>
      </c>
      <c r="C130" s="145"/>
      <c r="D130" s="145"/>
      <c r="E130" s="145"/>
      <c r="F130" s="146"/>
      <c r="G130" s="147" t="s">
        <v>4</v>
      </c>
      <c r="H130" s="147" t="s">
        <v>5</v>
      </c>
    </row>
    <row r="131" spans="1:8" ht="15" customHeight="1">
      <c r="A131" s="150"/>
      <c r="B131" s="3" t="s">
        <v>6</v>
      </c>
      <c r="C131" s="2" t="s">
        <v>7</v>
      </c>
      <c r="D131" s="2" t="s">
        <v>8</v>
      </c>
      <c r="E131" s="2" t="s">
        <v>9</v>
      </c>
      <c r="F131" s="2" t="s">
        <v>10</v>
      </c>
      <c r="G131" s="150"/>
      <c r="H131" s="150"/>
    </row>
    <row r="132" spans="1:8" ht="9.75">
      <c r="A132" s="143" t="s">
        <v>220</v>
      </c>
      <c r="B132" s="145"/>
      <c r="C132" s="145"/>
      <c r="D132" s="145"/>
      <c r="E132" s="145"/>
      <c r="F132" s="145"/>
      <c r="G132" s="144"/>
      <c r="H132" s="148"/>
    </row>
    <row r="133" spans="1:8" ht="9.75">
      <c r="A133" s="14" t="s">
        <v>122</v>
      </c>
      <c r="B133" s="36">
        <v>100</v>
      </c>
      <c r="C133" s="62">
        <v>6.55</v>
      </c>
      <c r="D133" s="62">
        <v>12</v>
      </c>
      <c r="E133" s="62">
        <v>3.1</v>
      </c>
      <c r="F133" s="62">
        <v>147</v>
      </c>
      <c r="G133" s="19">
        <v>354</v>
      </c>
      <c r="H133" s="21" t="s">
        <v>123</v>
      </c>
    </row>
    <row r="134" spans="1:8" ht="9.75">
      <c r="A134" s="33" t="s">
        <v>52</v>
      </c>
      <c r="B134" s="6">
        <v>180</v>
      </c>
      <c r="C134" s="62">
        <v>10.32</v>
      </c>
      <c r="D134" s="62">
        <v>7.31</v>
      </c>
      <c r="E134" s="62">
        <v>46.37</v>
      </c>
      <c r="F134" s="62">
        <v>292.5</v>
      </c>
      <c r="G134" s="48" t="s">
        <v>213</v>
      </c>
      <c r="H134" s="61" t="s">
        <v>54</v>
      </c>
    </row>
    <row r="135" spans="1:8" ht="20.25">
      <c r="A135" s="29" t="s">
        <v>119</v>
      </c>
      <c r="B135" s="32">
        <v>20</v>
      </c>
      <c r="C135" s="13">
        <v>0.22</v>
      </c>
      <c r="D135" s="13">
        <v>0.04</v>
      </c>
      <c r="E135" s="13">
        <v>0.76</v>
      </c>
      <c r="F135" s="13">
        <v>4.4</v>
      </c>
      <c r="G135" s="32" t="s">
        <v>120</v>
      </c>
      <c r="H135" s="21" t="s">
        <v>121</v>
      </c>
    </row>
    <row r="136" spans="1:8" ht="9.75">
      <c r="A136" s="33" t="s">
        <v>43</v>
      </c>
      <c r="B136" s="13">
        <v>40</v>
      </c>
      <c r="C136" s="13">
        <v>3.2</v>
      </c>
      <c r="D136" s="13">
        <v>0.4</v>
      </c>
      <c r="E136" s="13">
        <v>20.4</v>
      </c>
      <c r="F136" s="13">
        <v>100</v>
      </c>
      <c r="G136" s="11" t="s">
        <v>44</v>
      </c>
      <c r="H136" s="21" t="s">
        <v>45</v>
      </c>
    </row>
    <row r="137" spans="1:8" ht="9.75">
      <c r="A137" s="21" t="s">
        <v>22</v>
      </c>
      <c r="B137" s="12">
        <v>215</v>
      </c>
      <c r="C137" s="12">
        <v>0.07</v>
      </c>
      <c r="D137" s="12">
        <v>0.02</v>
      </c>
      <c r="E137" s="12">
        <v>15</v>
      </c>
      <c r="F137" s="12">
        <v>60</v>
      </c>
      <c r="G137" s="12" t="s">
        <v>23</v>
      </c>
      <c r="H137" s="22" t="s">
        <v>24</v>
      </c>
    </row>
    <row r="138" spans="1:8" ht="9.75">
      <c r="A138" s="23" t="s">
        <v>25</v>
      </c>
      <c r="B138" s="24">
        <f>SUM(B133:B137)</f>
        <v>555</v>
      </c>
      <c r="C138" s="24">
        <f>SUM(C133:C137)</f>
        <v>20.36</v>
      </c>
      <c r="D138" s="24">
        <f>SUM(D133:D137)</f>
        <v>19.769999999999996</v>
      </c>
      <c r="E138" s="24">
        <f>SUM(E133:E137)</f>
        <v>85.63</v>
      </c>
      <c r="F138" s="24">
        <f>SUM(F133:F137)</f>
        <v>603.9</v>
      </c>
      <c r="G138" s="4"/>
      <c r="H138" s="14"/>
    </row>
    <row r="139" spans="1:8" ht="9.75">
      <c r="A139" s="143" t="s">
        <v>221</v>
      </c>
      <c r="B139" s="145"/>
      <c r="C139" s="145"/>
      <c r="D139" s="145"/>
      <c r="E139" s="145"/>
      <c r="F139" s="145"/>
      <c r="G139" s="144"/>
      <c r="H139" s="148"/>
    </row>
    <row r="140" spans="1:8" ht="9.75">
      <c r="A140" s="22" t="s">
        <v>155</v>
      </c>
      <c r="B140" s="6">
        <v>250</v>
      </c>
      <c r="C140" s="7">
        <v>18.64</v>
      </c>
      <c r="D140" s="7">
        <v>15.04</v>
      </c>
      <c r="E140" s="7">
        <v>54.74</v>
      </c>
      <c r="F140" s="7">
        <v>425.32</v>
      </c>
      <c r="G140" s="11" t="s">
        <v>156</v>
      </c>
      <c r="H140" s="20" t="s">
        <v>157</v>
      </c>
    </row>
    <row r="141" spans="1:8" ht="12.75" customHeight="1">
      <c r="A141" s="21" t="s">
        <v>22</v>
      </c>
      <c r="B141" s="12">
        <v>215</v>
      </c>
      <c r="C141" s="12">
        <v>0.07</v>
      </c>
      <c r="D141" s="12">
        <v>0.02</v>
      </c>
      <c r="E141" s="12">
        <v>15</v>
      </c>
      <c r="F141" s="12">
        <v>60</v>
      </c>
      <c r="G141" s="12" t="s">
        <v>23</v>
      </c>
      <c r="H141" s="22" t="s">
        <v>24</v>
      </c>
    </row>
    <row r="142" spans="1:8" ht="9.75">
      <c r="A142" s="33" t="s">
        <v>41</v>
      </c>
      <c r="B142" s="57">
        <v>20</v>
      </c>
      <c r="C142" s="18">
        <v>1.3</v>
      </c>
      <c r="D142" s="18">
        <v>0.2</v>
      </c>
      <c r="E142" s="18">
        <v>8.6</v>
      </c>
      <c r="F142" s="18">
        <v>43</v>
      </c>
      <c r="G142" s="34">
        <v>11</v>
      </c>
      <c r="H142" s="35" t="s">
        <v>42</v>
      </c>
    </row>
    <row r="143" spans="1:8" ht="9.75">
      <c r="A143" s="23" t="s">
        <v>25</v>
      </c>
      <c r="B143" s="24">
        <f>SUM(B140:B142)</f>
        <v>485</v>
      </c>
      <c r="C143" s="24">
        <f>SUM(C140:C142)</f>
        <v>20.01</v>
      </c>
      <c r="D143" s="24">
        <f>SUM(D140:D142)</f>
        <v>15.259999999999998</v>
      </c>
      <c r="E143" s="24">
        <f>SUM(E140:E142)</f>
        <v>78.34</v>
      </c>
      <c r="F143" s="24">
        <f>SUM(F140:F142)</f>
        <v>528.3199999999999</v>
      </c>
      <c r="G143" s="4"/>
      <c r="H143" s="14"/>
    </row>
    <row r="144" spans="1:8" ht="9.75">
      <c r="A144" s="151" t="s">
        <v>100</v>
      </c>
      <c r="B144" s="145"/>
      <c r="C144" s="145"/>
      <c r="D144" s="145"/>
      <c r="E144" s="145"/>
      <c r="F144" s="145"/>
      <c r="G144" s="145"/>
      <c r="H144" s="146"/>
    </row>
    <row r="145" spans="1:8" ht="9.75">
      <c r="A145" s="147" t="s">
        <v>2</v>
      </c>
      <c r="B145" s="151" t="s">
        <v>175</v>
      </c>
      <c r="C145" s="145"/>
      <c r="D145" s="145"/>
      <c r="E145" s="145"/>
      <c r="F145" s="146"/>
      <c r="G145" s="147" t="s">
        <v>4</v>
      </c>
      <c r="H145" s="147" t="s">
        <v>5</v>
      </c>
    </row>
    <row r="146" spans="1:8" ht="10.5" customHeight="1">
      <c r="A146" s="150"/>
      <c r="B146" s="3" t="s">
        <v>6</v>
      </c>
      <c r="C146" s="2" t="s">
        <v>7</v>
      </c>
      <c r="D146" s="2" t="s">
        <v>8</v>
      </c>
      <c r="E146" s="2" t="s">
        <v>9</v>
      </c>
      <c r="F146" s="2" t="s">
        <v>10</v>
      </c>
      <c r="G146" s="150"/>
      <c r="H146" s="150"/>
    </row>
    <row r="147" spans="1:8" ht="9.75">
      <c r="A147" s="143" t="s">
        <v>220</v>
      </c>
      <c r="B147" s="145"/>
      <c r="C147" s="145"/>
      <c r="D147" s="145"/>
      <c r="E147" s="145"/>
      <c r="F147" s="145"/>
      <c r="G147" s="144"/>
      <c r="H147" s="148"/>
    </row>
    <row r="148" spans="1:8" ht="9.75">
      <c r="A148" s="22" t="s">
        <v>138</v>
      </c>
      <c r="B148" s="13">
        <v>90</v>
      </c>
      <c r="C148" s="13">
        <v>14.7</v>
      </c>
      <c r="D148" s="13">
        <f>12.3*0.9</f>
        <v>11.07</v>
      </c>
      <c r="E148" s="13">
        <v>12.95</v>
      </c>
      <c r="F148" s="13">
        <f>242.41*0.9</f>
        <v>218.169</v>
      </c>
      <c r="G148" s="13" t="s">
        <v>139</v>
      </c>
      <c r="H148" s="21" t="s">
        <v>140</v>
      </c>
    </row>
    <row r="149" spans="1:8" ht="9.75">
      <c r="A149" s="21" t="s">
        <v>124</v>
      </c>
      <c r="B149" s="115">
        <v>180</v>
      </c>
      <c r="C149" s="7">
        <v>3.67</v>
      </c>
      <c r="D149" s="7">
        <v>5.76</v>
      </c>
      <c r="E149" s="7">
        <v>24.53</v>
      </c>
      <c r="F149" s="7">
        <v>164.7</v>
      </c>
      <c r="G149" s="19" t="s">
        <v>125</v>
      </c>
      <c r="H149" s="21" t="s">
        <v>126</v>
      </c>
    </row>
    <row r="150" spans="1:8" ht="20.25">
      <c r="A150" s="33" t="s">
        <v>83</v>
      </c>
      <c r="B150" s="103">
        <v>20</v>
      </c>
      <c r="C150" s="18">
        <v>0.14</v>
      </c>
      <c r="D150" s="18">
        <v>0.02</v>
      </c>
      <c r="E150" s="18">
        <v>0.38</v>
      </c>
      <c r="F150" s="18">
        <v>2.4</v>
      </c>
      <c r="G150" s="30" t="s">
        <v>84</v>
      </c>
      <c r="H150" s="31" t="s">
        <v>85</v>
      </c>
    </row>
    <row r="151" spans="1:8" ht="9.75">
      <c r="A151" s="33" t="s">
        <v>43</v>
      </c>
      <c r="B151" s="13">
        <v>40</v>
      </c>
      <c r="C151" s="13">
        <v>3.2</v>
      </c>
      <c r="D151" s="13">
        <v>0.4</v>
      </c>
      <c r="E151" s="13">
        <v>20.4</v>
      </c>
      <c r="F151" s="13">
        <v>100</v>
      </c>
      <c r="G151" s="11" t="s">
        <v>44</v>
      </c>
      <c r="H151" s="21" t="s">
        <v>45</v>
      </c>
    </row>
    <row r="152" spans="1:8" ht="9.75">
      <c r="A152" s="44" t="s">
        <v>59</v>
      </c>
      <c r="B152" s="12">
        <v>222</v>
      </c>
      <c r="C152" s="11">
        <v>0.13</v>
      </c>
      <c r="D152" s="11">
        <v>0.02</v>
      </c>
      <c r="E152" s="11">
        <v>15.2</v>
      </c>
      <c r="F152" s="11">
        <v>62</v>
      </c>
      <c r="G152" s="12" t="s">
        <v>60</v>
      </c>
      <c r="H152" s="45" t="s">
        <v>61</v>
      </c>
    </row>
    <row r="153" spans="1:8" ht="9.75">
      <c r="A153" s="23" t="s">
        <v>25</v>
      </c>
      <c r="B153" s="24">
        <f>SUM(B148:B152)</f>
        <v>552</v>
      </c>
      <c r="C153" s="24">
        <f>SUM(C148:C152)</f>
        <v>21.839999999999996</v>
      </c>
      <c r="D153" s="24">
        <f>SUM(D148:D152)</f>
        <v>17.269999999999996</v>
      </c>
      <c r="E153" s="24">
        <f>SUM(E148:E152)</f>
        <v>73.46000000000001</v>
      </c>
      <c r="F153" s="24">
        <f>SUM(F148:F152)</f>
        <v>547.269</v>
      </c>
      <c r="G153" s="4"/>
      <c r="H153" s="14"/>
    </row>
    <row r="154" spans="1:8" ht="9.75">
      <c r="A154" s="143" t="s">
        <v>221</v>
      </c>
      <c r="B154" s="145"/>
      <c r="C154" s="145"/>
      <c r="D154" s="145"/>
      <c r="E154" s="145"/>
      <c r="F154" s="145"/>
      <c r="G154" s="144"/>
      <c r="H154" s="148"/>
    </row>
    <row r="155" spans="1:8" ht="9.75">
      <c r="A155" s="33" t="s">
        <v>159</v>
      </c>
      <c r="B155" s="113">
        <v>100</v>
      </c>
      <c r="C155" s="7">
        <v>14.1</v>
      </c>
      <c r="D155" s="7">
        <v>15.3</v>
      </c>
      <c r="E155" s="7">
        <v>3.2</v>
      </c>
      <c r="F155" s="7">
        <v>205.9</v>
      </c>
      <c r="G155" s="8" t="s">
        <v>160</v>
      </c>
      <c r="H155" s="21" t="s">
        <v>161</v>
      </c>
    </row>
    <row r="156" spans="1:8" ht="9.75">
      <c r="A156" s="15" t="s">
        <v>162</v>
      </c>
      <c r="B156" s="36">
        <v>180</v>
      </c>
      <c r="C156" s="7">
        <v>6.62</v>
      </c>
      <c r="D156" s="7">
        <v>5.42</v>
      </c>
      <c r="E156" s="7">
        <v>31.73</v>
      </c>
      <c r="F156" s="7">
        <v>202.14</v>
      </c>
      <c r="G156" s="39" t="s">
        <v>69</v>
      </c>
      <c r="H156" s="15" t="s">
        <v>70</v>
      </c>
    </row>
    <row r="157" spans="1:8" ht="9.75">
      <c r="A157" s="44" t="s">
        <v>59</v>
      </c>
      <c r="B157" s="13">
        <v>222</v>
      </c>
      <c r="C157" s="11">
        <v>0.13</v>
      </c>
      <c r="D157" s="11">
        <v>0.02</v>
      </c>
      <c r="E157" s="11">
        <v>15.2</v>
      </c>
      <c r="F157" s="11">
        <v>62</v>
      </c>
      <c r="G157" s="12" t="s">
        <v>60</v>
      </c>
      <c r="H157" s="45" t="s">
        <v>61</v>
      </c>
    </row>
    <row r="158" spans="1:8" ht="9.75">
      <c r="A158" s="33" t="s">
        <v>41</v>
      </c>
      <c r="B158" s="57">
        <v>20</v>
      </c>
      <c r="C158" s="18">
        <v>1.3</v>
      </c>
      <c r="D158" s="18">
        <v>0.2</v>
      </c>
      <c r="E158" s="18">
        <v>8.6</v>
      </c>
      <c r="F158" s="18">
        <v>43</v>
      </c>
      <c r="G158" s="34">
        <v>11</v>
      </c>
      <c r="H158" s="35" t="s">
        <v>42</v>
      </c>
    </row>
    <row r="159" spans="1:8" ht="9.75">
      <c r="A159" s="23" t="s">
        <v>25</v>
      </c>
      <c r="B159" s="24">
        <f>SUM(B155:B158)</f>
        <v>522</v>
      </c>
      <c r="C159" s="24">
        <f>SUM(C155:C158)</f>
        <v>22.15</v>
      </c>
      <c r="D159" s="24">
        <f>SUM(D155:D158)</f>
        <v>20.939999999999998</v>
      </c>
      <c r="E159" s="24">
        <f>SUM(E155:E158)</f>
        <v>58.73</v>
      </c>
      <c r="F159" s="24">
        <f>SUM(F155:F158)</f>
        <v>513.04</v>
      </c>
      <c r="G159" s="4"/>
      <c r="H159" s="14"/>
    </row>
    <row r="160" spans="1:8" ht="9.75">
      <c r="A160" s="149" t="s">
        <v>115</v>
      </c>
      <c r="B160" s="149"/>
      <c r="C160" s="149"/>
      <c r="D160" s="149"/>
      <c r="E160" s="149"/>
      <c r="F160" s="149"/>
      <c r="G160" s="149"/>
      <c r="H160" s="149"/>
    </row>
    <row r="161" spans="1:8" ht="9.75">
      <c r="A161" s="147" t="s">
        <v>2</v>
      </c>
      <c r="B161" s="151" t="s">
        <v>175</v>
      </c>
      <c r="C161" s="145"/>
      <c r="D161" s="145"/>
      <c r="E161" s="145"/>
      <c r="F161" s="146"/>
      <c r="G161" s="147" t="s">
        <v>4</v>
      </c>
      <c r="H161" s="147" t="s">
        <v>5</v>
      </c>
    </row>
    <row r="162" spans="1:8" ht="11.25" customHeight="1">
      <c r="A162" s="150"/>
      <c r="B162" s="3" t="s">
        <v>6</v>
      </c>
      <c r="C162" s="2" t="s">
        <v>7</v>
      </c>
      <c r="D162" s="2" t="s">
        <v>8</v>
      </c>
      <c r="E162" s="2" t="s">
        <v>9</v>
      </c>
      <c r="F162" s="2" t="s">
        <v>10</v>
      </c>
      <c r="G162" s="150"/>
      <c r="H162" s="150"/>
    </row>
    <row r="163" spans="1:8" ht="9.75">
      <c r="A163" s="143" t="s">
        <v>220</v>
      </c>
      <c r="B163" s="145"/>
      <c r="C163" s="145"/>
      <c r="D163" s="145"/>
      <c r="E163" s="145"/>
      <c r="F163" s="145"/>
      <c r="G163" s="144"/>
      <c r="H163" s="148"/>
    </row>
    <row r="164" spans="1:8" ht="14.25" customHeight="1">
      <c r="A164" s="14" t="s">
        <v>165</v>
      </c>
      <c r="B164" s="79">
        <v>200</v>
      </c>
      <c r="C164" s="62">
        <v>24.19</v>
      </c>
      <c r="D164" s="62">
        <v>12.98</v>
      </c>
      <c r="E164" s="62">
        <v>59.15</v>
      </c>
      <c r="F164" s="62">
        <v>455.36</v>
      </c>
      <c r="G164" s="73" t="s">
        <v>166</v>
      </c>
      <c r="H164" s="14" t="s">
        <v>167</v>
      </c>
    </row>
    <row r="165" spans="1:8" ht="9.75">
      <c r="A165" s="21" t="s">
        <v>19</v>
      </c>
      <c r="B165" s="125">
        <v>40</v>
      </c>
      <c r="C165" s="7">
        <v>3</v>
      </c>
      <c r="D165" s="7">
        <v>1.2</v>
      </c>
      <c r="E165" s="7">
        <v>20.8</v>
      </c>
      <c r="F165" s="7">
        <v>106</v>
      </c>
      <c r="G165" s="19" t="s">
        <v>20</v>
      </c>
      <c r="H165" s="20" t="s">
        <v>21</v>
      </c>
    </row>
    <row r="166" spans="1:8" ht="9.75">
      <c r="A166" s="14" t="s">
        <v>56</v>
      </c>
      <c r="B166" s="8">
        <v>100</v>
      </c>
      <c r="C166" s="32">
        <v>0.4</v>
      </c>
      <c r="D166" s="32">
        <v>0.4</v>
      </c>
      <c r="E166" s="32">
        <f>19.6/2</f>
        <v>9.8</v>
      </c>
      <c r="F166" s="32">
        <f>94/2</f>
        <v>47</v>
      </c>
      <c r="G166" s="19" t="s">
        <v>57</v>
      </c>
      <c r="H166" s="14" t="s">
        <v>58</v>
      </c>
    </row>
    <row r="167" spans="1:8" ht="9.75">
      <c r="A167" s="44" t="s">
        <v>59</v>
      </c>
      <c r="B167" s="13">
        <v>222</v>
      </c>
      <c r="C167" s="11">
        <v>0.13</v>
      </c>
      <c r="D167" s="11">
        <v>0.02</v>
      </c>
      <c r="E167" s="11">
        <v>15.2</v>
      </c>
      <c r="F167" s="11">
        <v>62</v>
      </c>
      <c r="G167" s="12" t="s">
        <v>60</v>
      </c>
      <c r="H167" s="45" t="s">
        <v>61</v>
      </c>
    </row>
    <row r="168" spans="1:8" ht="9.75">
      <c r="A168" s="23" t="s">
        <v>25</v>
      </c>
      <c r="B168" s="24">
        <f>SUM(B164:B167)</f>
        <v>562</v>
      </c>
      <c r="C168" s="24">
        <f>SUM(C164:C167)</f>
        <v>27.72</v>
      </c>
      <c r="D168" s="24">
        <f>SUM(D164:D167)</f>
        <v>14.6</v>
      </c>
      <c r="E168" s="24">
        <f>SUM(E164:E167)</f>
        <v>104.95</v>
      </c>
      <c r="F168" s="24">
        <f>SUM(F164:F167)</f>
        <v>670.36</v>
      </c>
      <c r="G168" s="4"/>
      <c r="H168" s="14"/>
    </row>
    <row r="169" spans="1:8" ht="9.75">
      <c r="A169" s="143" t="s">
        <v>221</v>
      </c>
      <c r="B169" s="145"/>
      <c r="C169" s="145"/>
      <c r="D169" s="145"/>
      <c r="E169" s="145"/>
      <c r="F169" s="145"/>
      <c r="G169" s="144"/>
      <c r="H169" s="148"/>
    </row>
    <row r="170" spans="1:8" ht="9.75">
      <c r="A170" s="22" t="s">
        <v>89</v>
      </c>
      <c r="B170" s="41">
        <v>100</v>
      </c>
      <c r="C170" s="62">
        <v>21.77</v>
      </c>
      <c r="D170" s="62">
        <v>8.2</v>
      </c>
      <c r="E170" s="62">
        <v>7.88</v>
      </c>
      <c r="F170" s="62">
        <v>189.56</v>
      </c>
      <c r="G170" s="19" t="s">
        <v>90</v>
      </c>
      <c r="H170" s="26" t="s">
        <v>91</v>
      </c>
    </row>
    <row r="171" spans="1:8" ht="12" customHeight="1">
      <c r="A171" s="33" t="s">
        <v>52</v>
      </c>
      <c r="B171" s="6">
        <v>180</v>
      </c>
      <c r="C171" s="7">
        <v>10.32</v>
      </c>
      <c r="D171" s="7">
        <v>7.31</v>
      </c>
      <c r="E171" s="7">
        <v>46.37</v>
      </c>
      <c r="F171" s="7">
        <v>292.5</v>
      </c>
      <c r="G171" s="11" t="s">
        <v>53</v>
      </c>
      <c r="H171" s="61" t="s">
        <v>54</v>
      </c>
    </row>
    <row r="172" spans="1:8" ht="12.75" customHeight="1">
      <c r="A172" s="21" t="s">
        <v>22</v>
      </c>
      <c r="B172" s="12">
        <v>215</v>
      </c>
      <c r="C172" s="11">
        <v>0.07</v>
      </c>
      <c r="D172" s="11">
        <v>0.02</v>
      </c>
      <c r="E172" s="11">
        <v>15</v>
      </c>
      <c r="F172" s="11">
        <v>60</v>
      </c>
      <c r="G172" s="11" t="s">
        <v>23</v>
      </c>
      <c r="H172" s="22" t="s">
        <v>24</v>
      </c>
    </row>
    <row r="173" spans="1:8" ht="9.75">
      <c r="A173" s="33" t="s">
        <v>41</v>
      </c>
      <c r="B173" s="57">
        <v>20</v>
      </c>
      <c r="C173" s="18">
        <v>1.3</v>
      </c>
      <c r="D173" s="18">
        <v>0.2</v>
      </c>
      <c r="E173" s="18">
        <v>8.6</v>
      </c>
      <c r="F173" s="18">
        <v>43</v>
      </c>
      <c r="G173" s="34">
        <v>11</v>
      </c>
      <c r="H173" s="35" t="s">
        <v>42</v>
      </c>
    </row>
    <row r="174" spans="1:8" ht="9.75">
      <c r="A174" s="23" t="s">
        <v>25</v>
      </c>
      <c r="B174" s="24">
        <f>SUM(B170:B173)</f>
        <v>515</v>
      </c>
      <c r="C174" s="24">
        <f>SUM(C170:C173)</f>
        <v>33.46</v>
      </c>
      <c r="D174" s="24">
        <f>SUM(D170:D173)</f>
        <v>15.729999999999997</v>
      </c>
      <c r="E174" s="24">
        <f>SUM(E170:E173)</f>
        <v>77.85</v>
      </c>
      <c r="F174" s="24">
        <f>SUM(F170:F173)</f>
        <v>585.06</v>
      </c>
      <c r="G174" s="4"/>
      <c r="H174" s="14"/>
    </row>
    <row r="175" spans="1:8" ht="9.75">
      <c r="A175" s="149" t="s">
        <v>130</v>
      </c>
      <c r="B175" s="149"/>
      <c r="C175" s="149"/>
      <c r="D175" s="149"/>
      <c r="E175" s="149"/>
      <c r="F175" s="149"/>
      <c r="G175" s="149"/>
      <c r="H175" s="149"/>
    </row>
    <row r="176" spans="1:8" ht="9.75">
      <c r="A176" s="147" t="s">
        <v>2</v>
      </c>
      <c r="B176" s="151" t="s">
        <v>175</v>
      </c>
      <c r="C176" s="145"/>
      <c r="D176" s="145"/>
      <c r="E176" s="145"/>
      <c r="F176" s="146"/>
      <c r="G176" s="147" t="s">
        <v>4</v>
      </c>
      <c r="H176" s="147" t="s">
        <v>5</v>
      </c>
    </row>
    <row r="177" spans="1:8" ht="14.25" customHeight="1">
      <c r="A177" s="150"/>
      <c r="B177" s="3" t="s">
        <v>6</v>
      </c>
      <c r="C177" s="2" t="s">
        <v>7</v>
      </c>
      <c r="D177" s="2" t="s">
        <v>8</v>
      </c>
      <c r="E177" s="2" t="s">
        <v>9</v>
      </c>
      <c r="F177" s="2" t="s">
        <v>10</v>
      </c>
      <c r="G177" s="150"/>
      <c r="H177" s="150"/>
    </row>
    <row r="178" spans="1:8" ht="9.75">
      <c r="A178" s="143" t="s">
        <v>220</v>
      </c>
      <c r="B178" s="145"/>
      <c r="C178" s="145"/>
      <c r="D178" s="145"/>
      <c r="E178" s="145"/>
      <c r="F178" s="145"/>
      <c r="G178" s="144"/>
      <c r="H178" s="148"/>
    </row>
    <row r="179" spans="1:8" ht="12.75" customHeight="1">
      <c r="A179" s="14" t="s">
        <v>12</v>
      </c>
      <c r="B179" s="77">
        <v>300</v>
      </c>
      <c r="C179" s="7">
        <v>12.48</v>
      </c>
      <c r="D179" s="7">
        <v>14.55</v>
      </c>
      <c r="E179" s="7">
        <v>64.33</v>
      </c>
      <c r="F179" s="7">
        <v>438.7</v>
      </c>
      <c r="G179" s="8" t="s">
        <v>214</v>
      </c>
      <c r="H179" s="9" t="s">
        <v>14</v>
      </c>
    </row>
    <row r="180" spans="1:8" ht="9.75">
      <c r="A180" s="15" t="s">
        <v>134</v>
      </c>
      <c r="B180" s="57">
        <v>30</v>
      </c>
      <c r="C180" s="57">
        <f>7.1/2</f>
        <v>3.55</v>
      </c>
      <c r="D180" s="57">
        <f>2.6/2</f>
        <v>1.3</v>
      </c>
      <c r="E180" s="57">
        <f>41.8/2</f>
        <v>20.9</v>
      </c>
      <c r="F180" s="57">
        <f>219.1/2</f>
        <v>109.55</v>
      </c>
      <c r="G180" s="57"/>
      <c r="H180" s="31"/>
    </row>
    <row r="181" spans="1:8" ht="9.75">
      <c r="A181" s="33" t="s">
        <v>43</v>
      </c>
      <c r="B181" s="72">
        <v>20</v>
      </c>
      <c r="C181" s="18">
        <v>1.6</v>
      </c>
      <c r="D181" s="18">
        <v>0.2</v>
      </c>
      <c r="E181" s="18">
        <v>10.2</v>
      </c>
      <c r="F181" s="18">
        <v>50</v>
      </c>
      <c r="G181" s="19" t="s">
        <v>44</v>
      </c>
      <c r="H181" s="21" t="s">
        <v>45</v>
      </c>
    </row>
    <row r="182" spans="1:8" ht="9.75">
      <c r="A182" s="21" t="s">
        <v>22</v>
      </c>
      <c r="B182" s="12">
        <v>215</v>
      </c>
      <c r="C182" s="12">
        <v>0.07</v>
      </c>
      <c r="D182" s="12">
        <v>0.02</v>
      </c>
      <c r="E182" s="12">
        <v>15</v>
      </c>
      <c r="F182" s="12">
        <v>60</v>
      </c>
      <c r="G182" s="12" t="s">
        <v>23</v>
      </c>
      <c r="H182" s="22" t="s">
        <v>24</v>
      </c>
    </row>
    <row r="183" spans="1:8" ht="9.75">
      <c r="A183" s="23" t="s">
        <v>25</v>
      </c>
      <c r="B183" s="24">
        <f>SUM(B179:B182)</f>
        <v>565</v>
      </c>
      <c r="C183" s="24">
        <f>SUM(C179:C182)</f>
        <v>17.700000000000003</v>
      </c>
      <c r="D183" s="24">
        <f>SUM(D179:D182)</f>
        <v>16.07</v>
      </c>
      <c r="E183" s="24">
        <f>SUM(E179:E182)</f>
        <v>110.42999999999999</v>
      </c>
      <c r="F183" s="24">
        <f>SUM(F179:F182)</f>
        <v>658.25</v>
      </c>
      <c r="G183" s="4"/>
      <c r="H183" s="14"/>
    </row>
    <row r="184" spans="1:8" ht="9.75">
      <c r="A184" s="143" t="s">
        <v>221</v>
      </c>
      <c r="B184" s="145"/>
      <c r="C184" s="145"/>
      <c r="D184" s="145"/>
      <c r="E184" s="145"/>
      <c r="F184" s="145"/>
      <c r="G184" s="144"/>
      <c r="H184" s="148"/>
    </row>
    <row r="185" spans="1:8" ht="9.75">
      <c r="A185" s="14" t="s">
        <v>172</v>
      </c>
      <c r="B185" s="126">
        <v>100</v>
      </c>
      <c r="C185" s="7">
        <v>16.56</v>
      </c>
      <c r="D185" s="7">
        <v>12.45</v>
      </c>
      <c r="E185" s="7">
        <v>14.64</v>
      </c>
      <c r="F185" s="7">
        <v>238</v>
      </c>
      <c r="G185" s="19" t="s">
        <v>173</v>
      </c>
      <c r="H185" s="20" t="s">
        <v>174</v>
      </c>
    </row>
    <row r="186" spans="1:8" ht="9.75">
      <c r="A186" s="14" t="s">
        <v>68</v>
      </c>
      <c r="B186" s="36">
        <v>180</v>
      </c>
      <c r="C186" s="7">
        <v>6.62</v>
      </c>
      <c r="D186" s="7">
        <v>5.42</v>
      </c>
      <c r="E186" s="7">
        <v>31.73</v>
      </c>
      <c r="F186" s="7">
        <v>202.14</v>
      </c>
      <c r="G186" s="19" t="s">
        <v>69</v>
      </c>
      <c r="H186" s="14" t="s">
        <v>70</v>
      </c>
    </row>
    <row r="187" spans="1:8" ht="9.75">
      <c r="A187" s="44" t="s">
        <v>59</v>
      </c>
      <c r="B187" s="13">
        <v>222</v>
      </c>
      <c r="C187" s="11">
        <v>0.13</v>
      </c>
      <c r="D187" s="11">
        <v>0.02</v>
      </c>
      <c r="E187" s="11">
        <v>15.2</v>
      </c>
      <c r="F187" s="11">
        <v>62</v>
      </c>
      <c r="G187" s="12" t="s">
        <v>60</v>
      </c>
      <c r="H187" s="45" t="s">
        <v>61</v>
      </c>
    </row>
    <row r="188" spans="1:8" ht="9.75">
      <c r="A188" s="33" t="s">
        <v>41</v>
      </c>
      <c r="B188" s="57">
        <v>20</v>
      </c>
      <c r="C188" s="18">
        <v>1.3</v>
      </c>
      <c r="D188" s="18">
        <v>0.2</v>
      </c>
      <c r="E188" s="18">
        <v>8.6</v>
      </c>
      <c r="F188" s="18">
        <v>43</v>
      </c>
      <c r="G188" s="34">
        <v>11</v>
      </c>
      <c r="H188" s="35" t="s">
        <v>42</v>
      </c>
    </row>
    <row r="189" spans="1:8" ht="9.75">
      <c r="A189" s="23" t="s">
        <v>25</v>
      </c>
      <c r="B189" s="24">
        <f>SUM(B185:B188)</f>
        <v>522</v>
      </c>
      <c r="C189" s="24">
        <f>SUM(C185:C188)</f>
        <v>24.61</v>
      </c>
      <c r="D189" s="24">
        <f>SUM(D185:D188)</f>
        <v>18.089999999999996</v>
      </c>
      <c r="E189" s="24">
        <f>SUM(E185:E188)</f>
        <v>70.17</v>
      </c>
      <c r="F189" s="24">
        <f>SUM(F185:F188)</f>
        <v>545.14</v>
      </c>
      <c r="G189" s="4"/>
      <c r="H189" s="14"/>
    </row>
  </sheetData>
  <sheetProtection/>
  <mergeCells count="86">
    <mergeCell ref="A1:H1"/>
    <mergeCell ref="A2:H2"/>
    <mergeCell ref="A3:A4"/>
    <mergeCell ref="B3:F3"/>
    <mergeCell ref="G3:G4"/>
    <mergeCell ref="H3:H4"/>
    <mergeCell ref="A5:H5"/>
    <mergeCell ref="A11:H11"/>
    <mergeCell ref="A17:H17"/>
    <mergeCell ref="A18:A19"/>
    <mergeCell ref="B18:F18"/>
    <mergeCell ref="G18:G19"/>
    <mergeCell ref="H18:H19"/>
    <mergeCell ref="A20:H20"/>
    <mergeCell ref="A27:H27"/>
    <mergeCell ref="A33:H33"/>
    <mergeCell ref="A34:A35"/>
    <mergeCell ref="B34:F34"/>
    <mergeCell ref="G34:G35"/>
    <mergeCell ref="H34:H35"/>
    <mergeCell ref="A36:H36"/>
    <mergeCell ref="A44:H44"/>
    <mergeCell ref="A50:H50"/>
    <mergeCell ref="A51:A52"/>
    <mergeCell ref="B51:F51"/>
    <mergeCell ref="G51:G52"/>
    <mergeCell ref="H51:H52"/>
    <mergeCell ref="A53:H53"/>
    <mergeCell ref="A59:H59"/>
    <mergeCell ref="A65:H65"/>
    <mergeCell ref="A66:A67"/>
    <mergeCell ref="B66:F66"/>
    <mergeCell ref="G66:G67"/>
    <mergeCell ref="H66:H67"/>
    <mergeCell ref="A68:H68"/>
    <mergeCell ref="A75:H75"/>
    <mergeCell ref="A81:H81"/>
    <mergeCell ref="A82:A83"/>
    <mergeCell ref="B82:F82"/>
    <mergeCell ref="G82:G83"/>
    <mergeCell ref="H82:H83"/>
    <mergeCell ref="A84:H84"/>
    <mergeCell ref="A90:H90"/>
    <mergeCell ref="A96:H96"/>
    <mergeCell ref="A97:H97"/>
    <mergeCell ref="A98:A99"/>
    <mergeCell ref="B98:F98"/>
    <mergeCell ref="G98:G99"/>
    <mergeCell ref="H98:H99"/>
    <mergeCell ref="A100:H100"/>
    <mergeCell ref="A107:H107"/>
    <mergeCell ref="A113:H113"/>
    <mergeCell ref="A114:A115"/>
    <mergeCell ref="B114:F114"/>
    <mergeCell ref="G114:G115"/>
    <mergeCell ref="H114:H115"/>
    <mergeCell ref="A116:H116"/>
    <mergeCell ref="A123:H123"/>
    <mergeCell ref="A129:H129"/>
    <mergeCell ref="A130:A131"/>
    <mergeCell ref="B130:F130"/>
    <mergeCell ref="G130:G131"/>
    <mergeCell ref="H130:H131"/>
    <mergeCell ref="A132:H132"/>
    <mergeCell ref="A139:H139"/>
    <mergeCell ref="A144:H144"/>
    <mergeCell ref="A145:A146"/>
    <mergeCell ref="B145:F145"/>
    <mergeCell ref="G145:G146"/>
    <mergeCell ref="H145:H146"/>
    <mergeCell ref="A147:H147"/>
    <mergeCell ref="A154:H154"/>
    <mergeCell ref="A160:H160"/>
    <mergeCell ref="A161:A162"/>
    <mergeCell ref="B161:F161"/>
    <mergeCell ref="G161:G162"/>
    <mergeCell ref="H161:H162"/>
    <mergeCell ref="A178:H178"/>
    <mergeCell ref="A184:H184"/>
    <mergeCell ref="A163:H163"/>
    <mergeCell ref="A169:H169"/>
    <mergeCell ref="A175:H175"/>
    <mergeCell ref="A176:A177"/>
    <mergeCell ref="B176:F176"/>
    <mergeCell ref="G176:G177"/>
    <mergeCell ref="H176:H17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81"/>
  <sheetViews>
    <sheetView zoomScalePageLayoutView="0" workbookViewId="0" topLeftCell="A1">
      <selection activeCell="J31" sqref="J31"/>
    </sheetView>
  </sheetViews>
  <sheetFormatPr defaultColWidth="9.140625" defaultRowHeight="15"/>
  <cols>
    <col min="1" max="1" width="33.57421875" style="1" customWidth="1"/>
    <col min="2" max="4" width="7.8515625" style="1" customWidth="1"/>
    <col min="5" max="5" width="9.421875" style="1" customWidth="1"/>
    <col min="6" max="6" width="7.8515625" style="1" customWidth="1"/>
    <col min="7" max="7" width="8.421875" style="1" customWidth="1"/>
    <col min="8" max="8" width="15.7109375" style="1" customWidth="1"/>
    <col min="9" max="16384" width="9.140625" style="1" customWidth="1"/>
  </cols>
  <sheetData>
    <row r="1" spans="1:8" ht="9.75">
      <c r="A1" s="157" t="s">
        <v>0</v>
      </c>
      <c r="B1" s="158"/>
      <c r="C1" s="158"/>
      <c r="D1" s="158"/>
      <c r="E1" s="158"/>
      <c r="F1" s="158"/>
      <c r="G1" s="158"/>
      <c r="H1" s="159"/>
    </row>
    <row r="2" spans="1:8" ht="9.75">
      <c r="A2" s="143" t="s">
        <v>1</v>
      </c>
      <c r="B2" s="144"/>
      <c r="C2" s="144"/>
      <c r="D2" s="144"/>
      <c r="E2" s="144"/>
      <c r="F2" s="144"/>
      <c r="G2" s="144"/>
      <c r="H2" s="148"/>
    </row>
    <row r="3" spans="1:8" ht="9.75">
      <c r="A3" s="147" t="s">
        <v>2</v>
      </c>
      <c r="B3" s="151" t="s">
        <v>175</v>
      </c>
      <c r="C3" s="145"/>
      <c r="D3" s="145"/>
      <c r="E3" s="145"/>
      <c r="F3" s="146"/>
      <c r="G3" s="147" t="s">
        <v>4</v>
      </c>
      <c r="H3" s="147" t="s">
        <v>5</v>
      </c>
    </row>
    <row r="4" spans="1:8" ht="15" customHeight="1">
      <c r="A4" s="150"/>
      <c r="B4" s="3" t="s">
        <v>6</v>
      </c>
      <c r="C4" s="2" t="s">
        <v>7</v>
      </c>
      <c r="D4" s="2" t="s">
        <v>8</v>
      </c>
      <c r="E4" s="2" t="s">
        <v>9</v>
      </c>
      <c r="F4" s="2" t="s">
        <v>10</v>
      </c>
      <c r="G4" s="150"/>
      <c r="H4" s="150"/>
    </row>
    <row r="5" spans="1:8" ht="9.75">
      <c r="A5" s="143" t="s">
        <v>224</v>
      </c>
      <c r="B5" s="145"/>
      <c r="C5" s="145"/>
      <c r="D5" s="145"/>
      <c r="E5" s="145"/>
      <c r="F5" s="145"/>
      <c r="G5" s="144"/>
      <c r="H5" s="148"/>
    </row>
    <row r="6" spans="1:8" ht="13.5" customHeight="1">
      <c r="A6" s="14" t="s">
        <v>27</v>
      </c>
      <c r="B6" s="78">
        <v>250</v>
      </c>
      <c r="C6" s="62">
        <v>2.03</v>
      </c>
      <c r="D6" s="62">
        <v>2.74</v>
      </c>
      <c r="E6" s="62">
        <v>16.27</v>
      </c>
      <c r="F6" s="62">
        <v>96.41</v>
      </c>
      <c r="G6" s="25" t="s">
        <v>28</v>
      </c>
      <c r="H6" s="21" t="s">
        <v>29</v>
      </c>
    </row>
    <row r="7" spans="1:8" ht="12.75" customHeight="1">
      <c r="A7" s="5" t="s">
        <v>30</v>
      </c>
      <c r="B7" s="18">
        <v>100</v>
      </c>
      <c r="C7" s="62">
        <v>22.08</v>
      </c>
      <c r="D7" s="62">
        <v>18.58</v>
      </c>
      <c r="E7" s="62">
        <v>0</v>
      </c>
      <c r="F7" s="62">
        <v>256</v>
      </c>
      <c r="G7" s="19" t="s">
        <v>31</v>
      </c>
      <c r="H7" s="26" t="s">
        <v>32</v>
      </c>
    </row>
    <row r="8" spans="1:8" ht="13.5" customHeight="1">
      <c r="A8" s="14" t="s">
        <v>33</v>
      </c>
      <c r="B8" s="6">
        <v>180</v>
      </c>
      <c r="C8" s="62">
        <v>4.12</v>
      </c>
      <c r="D8" s="62">
        <v>15.78</v>
      </c>
      <c r="E8" s="62">
        <v>33.5</v>
      </c>
      <c r="F8" s="62">
        <v>292.5</v>
      </c>
      <c r="G8" s="19" t="s">
        <v>34</v>
      </c>
      <c r="H8" s="21" t="s">
        <v>35</v>
      </c>
    </row>
    <row r="9" spans="1:8" s="85" customFormat="1" ht="10.5" customHeight="1">
      <c r="A9" s="98" t="s">
        <v>59</v>
      </c>
      <c r="B9" s="83">
        <v>222</v>
      </c>
      <c r="C9" s="106">
        <v>0.13</v>
      </c>
      <c r="D9" s="106">
        <v>0.02</v>
      </c>
      <c r="E9" s="106">
        <v>15.2</v>
      </c>
      <c r="F9" s="106">
        <v>62</v>
      </c>
      <c r="G9" s="89" t="s">
        <v>60</v>
      </c>
      <c r="H9" s="108" t="s">
        <v>61</v>
      </c>
    </row>
    <row r="10" spans="1:8" ht="9.75">
      <c r="A10" s="33" t="s">
        <v>41</v>
      </c>
      <c r="B10" s="13">
        <v>20</v>
      </c>
      <c r="C10" s="18">
        <v>1.3</v>
      </c>
      <c r="D10" s="18">
        <v>0.2</v>
      </c>
      <c r="E10" s="18">
        <v>8.6</v>
      </c>
      <c r="F10" s="18">
        <v>43</v>
      </c>
      <c r="G10" s="34">
        <v>11</v>
      </c>
      <c r="H10" s="35" t="s">
        <v>42</v>
      </c>
    </row>
    <row r="11" spans="1:8" ht="9.75">
      <c r="A11" s="23" t="s">
        <v>25</v>
      </c>
      <c r="B11" s="37">
        <f>SUM(B6:B10)</f>
        <v>772</v>
      </c>
      <c r="C11" s="37">
        <f>SUM(C6:C10)</f>
        <v>29.66</v>
      </c>
      <c r="D11" s="37">
        <f>SUM(D6:D10)</f>
        <v>37.32000000000001</v>
      </c>
      <c r="E11" s="37">
        <f>SUM(E6:E10)</f>
        <v>73.57</v>
      </c>
      <c r="F11" s="37">
        <f>SUM(F6:F10)</f>
        <v>749.91</v>
      </c>
      <c r="G11" s="4"/>
      <c r="H11" s="14"/>
    </row>
    <row r="12" spans="1:8" ht="9.75">
      <c r="A12" s="157" t="s">
        <v>215</v>
      </c>
      <c r="B12" s="158"/>
      <c r="C12" s="160"/>
      <c r="D12" s="160"/>
      <c r="E12" s="160"/>
      <c r="F12" s="160"/>
      <c r="G12" s="158"/>
      <c r="H12" s="159"/>
    </row>
    <row r="13" spans="1:8" s="85" customFormat="1" ht="9.75">
      <c r="A13" s="81" t="s">
        <v>177</v>
      </c>
      <c r="B13" s="82">
        <v>60</v>
      </c>
      <c r="C13" s="7">
        <v>5.86</v>
      </c>
      <c r="D13" s="7">
        <v>6.96</v>
      </c>
      <c r="E13" s="7">
        <v>17.54</v>
      </c>
      <c r="F13" s="7">
        <v>158.41</v>
      </c>
      <c r="G13" s="84" t="s">
        <v>178</v>
      </c>
      <c r="H13" s="81" t="s">
        <v>179</v>
      </c>
    </row>
    <row r="14" spans="1:8" s="85" customFormat="1" ht="12" customHeight="1">
      <c r="A14" s="81" t="s">
        <v>22</v>
      </c>
      <c r="B14" s="88">
        <v>215</v>
      </c>
      <c r="C14" s="88">
        <v>0.07</v>
      </c>
      <c r="D14" s="88">
        <v>0.02</v>
      </c>
      <c r="E14" s="88">
        <v>15</v>
      </c>
      <c r="F14" s="88">
        <v>60</v>
      </c>
      <c r="G14" s="89" t="s">
        <v>23</v>
      </c>
      <c r="H14" s="90" t="s">
        <v>24</v>
      </c>
    </row>
    <row r="15" spans="1:8" s="95" customFormat="1" ht="12" customHeight="1">
      <c r="A15" s="91" t="s">
        <v>25</v>
      </c>
      <c r="B15" s="92">
        <f>SUM(B13:B14)</f>
        <v>275</v>
      </c>
      <c r="C15" s="92">
        <f>SUM(C13:C14)</f>
        <v>5.930000000000001</v>
      </c>
      <c r="D15" s="92">
        <f>SUM(D13:D14)</f>
        <v>6.9799999999999995</v>
      </c>
      <c r="E15" s="92">
        <f>SUM(E13:E14)</f>
        <v>32.54</v>
      </c>
      <c r="F15" s="92">
        <f>SUM(F13:F14)</f>
        <v>218.41</v>
      </c>
      <c r="G15" s="93"/>
      <c r="H15" s="94"/>
    </row>
    <row r="16" spans="1:8" ht="9.75">
      <c r="A16" s="23" t="s">
        <v>46</v>
      </c>
      <c r="B16" s="4">
        <f>SUM(B11,B15)</f>
        <v>1047</v>
      </c>
      <c r="C16" s="4">
        <f>SUM(C11,C15)</f>
        <v>35.59</v>
      </c>
      <c r="D16" s="4">
        <f>SUM(D11,D15)</f>
        <v>44.300000000000004</v>
      </c>
      <c r="E16" s="4">
        <f>SUM(E11,E15)</f>
        <v>106.10999999999999</v>
      </c>
      <c r="F16" s="4">
        <f>SUM(F11,F15)</f>
        <v>968.3199999999999</v>
      </c>
      <c r="G16" s="4"/>
      <c r="H16" s="14"/>
    </row>
    <row r="17" spans="1:8" ht="9.75">
      <c r="A17" s="151" t="s">
        <v>47</v>
      </c>
      <c r="B17" s="145"/>
      <c r="C17" s="145"/>
      <c r="D17" s="145"/>
      <c r="E17" s="145"/>
      <c r="F17" s="145"/>
      <c r="G17" s="145"/>
      <c r="H17" s="146"/>
    </row>
    <row r="18" spans="1:8" ht="9.75">
      <c r="A18" s="147" t="s">
        <v>2</v>
      </c>
      <c r="B18" s="151" t="s">
        <v>175</v>
      </c>
      <c r="C18" s="145"/>
      <c r="D18" s="145"/>
      <c r="E18" s="145"/>
      <c r="F18" s="146"/>
      <c r="G18" s="147" t="s">
        <v>4</v>
      </c>
      <c r="H18" s="147" t="s">
        <v>5</v>
      </c>
    </row>
    <row r="19" spans="1:13" ht="12.75" customHeight="1">
      <c r="A19" s="150"/>
      <c r="B19" s="3" t="s">
        <v>6</v>
      </c>
      <c r="C19" s="2" t="s">
        <v>7</v>
      </c>
      <c r="D19" s="2" t="s">
        <v>8</v>
      </c>
      <c r="E19" s="2" t="s">
        <v>9</v>
      </c>
      <c r="F19" s="2" t="s">
        <v>10</v>
      </c>
      <c r="G19" s="150"/>
      <c r="H19" s="150"/>
      <c r="M19" s="1" t="s">
        <v>48</v>
      </c>
    </row>
    <row r="20" spans="1:8" ht="9.75">
      <c r="A20" s="143" t="s">
        <v>224</v>
      </c>
      <c r="B20" s="145"/>
      <c r="C20" s="145"/>
      <c r="D20" s="145"/>
      <c r="E20" s="145"/>
      <c r="F20" s="145"/>
      <c r="G20" s="144"/>
      <c r="H20" s="148"/>
    </row>
    <row r="21" spans="1:8" ht="12" customHeight="1">
      <c r="A21" s="14" t="s">
        <v>62</v>
      </c>
      <c r="B21" s="77">
        <v>260</v>
      </c>
      <c r="C21" s="62">
        <v>2</v>
      </c>
      <c r="D21" s="62">
        <v>6.59</v>
      </c>
      <c r="E21" s="62">
        <v>10.45</v>
      </c>
      <c r="F21" s="62">
        <v>108.33</v>
      </c>
      <c r="G21" s="8" t="s">
        <v>225</v>
      </c>
      <c r="H21" s="21" t="s">
        <v>64</v>
      </c>
    </row>
    <row r="22" spans="1:8" ht="9.75">
      <c r="A22" s="33" t="s">
        <v>65</v>
      </c>
      <c r="B22" s="97">
        <v>100</v>
      </c>
      <c r="C22" s="62">
        <v>12.81</v>
      </c>
      <c r="D22" s="62">
        <v>14.46</v>
      </c>
      <c r="E22" s="62">
        <v>4.5</v>
      </c>
      <c r="F22" s="62">
        <v>210.7</v>
      </c>
      <c r="G22" s="19" t="s">
        <v>66</v>
      </c>
      <c r="H22" s="14" t="s">
        <v>67</v>
      </c>
    </row>
    <row r="23" spans="1:8" ht="9.75">
      <c r="A23" s="14" t="s">
        <v>68</v>
      </c>
      <c r="B23" s="36">
        <v>180</v>
      </c>
      <c r="C23" s="7">
        <v>6.62</v>
      </c>
      <c r="D23" s="7">
        <v>5.42</v>
      </c>
      <c r="E23" s="7">
        <v>31.73</v>
      </c>
      <c r="F23" s="7">
        <v>202.14</v>
      </c>
      <c r="G23" s="19" t="s">
        <v>69</v>
      </c>
      <c r="H23" s="14" t="s">
        <v>70</v>
      </c>
    </row>
    <row r="24" spans="1:8" s="85" customFormat="1" ht="12" customHeight="1">
      <c r="A24" s="81" t="s">
        <v>22</v>
      </c>
      <c r="B24" s="88">
        <v>215</v>
      </c>
      <c r="C24" s="88">
        <v>0.07</v>
      </c>
      <c r="D24" s="88">
        <v>0.02</v>
      </c>
      <c r="E24" s="88">
        <v>15</v>
      </c>
      <c r="F24" s="88">
        <v>60</v>
      </c>
      <c r="G24" s="89" t="s">
        <v>23</v>
      </c>
      <c r="H24" s="90" t="s">
        <v>24</v>
      </c>
    </row>
    <row r="25" spans="1:8" ht="9.75">
      <c r="A25" s="33" t="s">
        <v>41</v>
      </c>
      <c r="B25" s="13">
        <v>20</v>
      </c>
      <c r="C25" s="18">
        <v>1.3</v>
      </c>
      <c r="D25" s="18">
        <v>0.2</v>
      </c>
      <c r="E25" s="18">
        <v>8.6</v>
      </c>
      <c r="F25" s="18">
        <v>43</v>
      </c>
      <c r="G25" s="34">
        <v>11</v>
      </c>
      <c r="H25" s="35" t="s">
        <v>42</v>
      </c>
    </row>
    <row r="26" spans="1:8" ht="9.75">
      <c r="A26" s="23" t="s">
        <v>25</v>
      </c>
      <c r="B26" s="24">
        <f>SUM(B21:B25)</f>
        <v>775</v>
      </c>
      <c r="C26" s="24">
        <f>SUM(C21:C25)</f>
        <v>22.8</v>
      </c>
      <c r="D26" s="24">
        <f>SUM(D21:D25)</f>
        <v>26.689999999999998</v>
      </c>
      <c r="E26" s="24">
        <f>SUM(E21:E25)</f>
        <v>70.28</v>
      </c>
      <c r="F26" s="24">
        <f>SUM(F21:F25)</f>
        <v>624.17</v>
      </c>
      <c r="G26" s="4"/>
      <c r="H26" s="14"/>
    </row>
    <row r="27" spans="1:8" ht="9.75">
      <c r="A27" s="157" t="s">
        <v>215</v>
      </c>
      <c r="B27" s="158"/>
      <c r="C27" s="160"/>
      <c r="D27" s="160"/>
      <c r="E27" s="160"/>
      <c r="F27" s="160"/>
      <c r="G27" s="158"/>
      <c r="H27" s="159"/>
    </row>
    <row r="28" spans="1:8" s="85" customFormat="1" ht="9.75">
      <c r="A28" s="81" t="s">
        <v>182</v>
      </c>
      <c r="B28" s="82">
        <v>60</v>
      </c>
      <c r="C28" s="7">
        <v>7.65</v>
      </c>
      <c r="D28" s="7">
        <v>8.49</v>
      </c>
      <c r="E28" s="7">
        <v>22.6</v>
      </c>
      <c r="F28" s="7">
        <v>199.8</v>
      </c>
      <c r="G28" s="84" t="s">
        <v>183</v>
      </c>
      <c r="H28" s="81" t="s">
        <v>184</v>
      </c>
    </row>
    <row r="29" spans="1:8" s="85" customFormat="1" ht="10.5" customHeight="1">
      <c r="A29" s="98" t="s">
        <v>59</v>
      </c>
      <c r="B29" s="83">
        <v>222</v>
      </c>
      <c r="C29" s="88">
        <v>0.13</v>
      </c>
      <c r="D29" s="88">
        <v>0.02</v>
      </c>
      <c r="E29" s="88">
        <v>15.2</v>
      </c>
      <c r="F29" s="88">
        <v>62</v>
      </c>
      <c r="G29" s="89" t="s">
        <v>60</v>
      </c>
      <c r="H29" s="108" t="s">
        <v>61</v>
      </c>
    </row>
    <row r="30" spans="1:8" s="95" customFormat="1" ht="12" customHeight="1">
      <c r="A30" s="91" t="s">
        <v>25</v>
      </c>
      <c r="B30" s="92">
        <f>SUM(B28:B29)</f>
        <v>282</v>
      </c>
      <c r="C30" s="92">
        <f>SUM(C28:C29)</f>
        <v>7.78</v>
      </c>
      <c r="D30" s="92">
        <f>SUM(D28:D29)</f>
        <v>8.51</v>
      </c>
      <c r="E30" s="92">
        <f>SUM(E28:E29)</f>
        <v>37.8</v>
      </c>
      <c r="F30" s="92">
        <f>SUM(F28:F29)</f>
        <v>261.8</v>
      </c>
      <c r="G30" s="93"/>
      <c r="H30" s="94"/>
    </row>
    <row r="31" spans="1:8" ht="9.75">
      <c r="A31" s="23" t="s">
        <v>46</v>
      </c>
      <c r="B31" s="4">
        <f>SUM(B26,B30)</f>
        <v>1057</v>
      </c>
      <c r="C31" s="4">
        <f>SUM(C26,C30)</f>
        <v>30.580000000000002</v>
      </c>
      <c r="D31" s="4">
        <f>SUM(D26,D30)</f>
        <v>35.199999999999996</v>
      </c>
      <c r="E31" s="4">
        <f>SUM(E26,E30)</f>
        <v>108.08</v>
      </c>
      <c r="F31" s="4">
        <f>SUM(F26,F30)</f>
        <v>885.97</v>
      </c>
      <c r="G31" s="4"/>
      <c r="H31" s="14"/>
    </row>
    <row r="32" spans="1:8" ht="9.75">
      <c r="A32" s="143" t="s">
        <v>73</v>
      </c>
      <c r="B32" s="144"/>
      <c r="C32" s="144"/>
      <c r="D32" s="144"/>
      <c r="E32" s="144"/>
      <c r="F32" s="144"/>
      <c r="G32" s="144"/>
      <c r="H32" s="148"/>
    </row>
    <row r="33" spans="1:8" ht="9.75">
      <c r="A33" s="147" t="s">
        <v>2</v>
      </c>
      <c r="B33" s="151" t="s">
        <v>175</v>
      </c>
      <c r="C33" s="145"/>
      <c r="D33" s="145"/>
      <c r="E33" s="145"/>
      <c r="F33" s="146"/>
      <c r="G33" s="147" t="s">
        <v>4</v>
      </c>
      <c r="H33" s="147" t="s">
        <v>5</v>
      </c>
    </row>
    <row r="34" spans="1:8" ht="15.75" customHeight="1">
      <c r="A34" s="150"/>
      <c r="B34" s="3" t="s">
        <v>6</v>
      </c>
      <c r="C34" s="2" t="s">
        <v>7</v>
      </c>
      <c r="D34" s="2" t="s">
        <v>8</v>
      </c>
      <c r="E34" s="2" t="s">
        <v>9</v>
      </c>
      <c r="F34" s="2" t="s">
        <v>10</v>
      </c>
      <c r="G34" s="150"/>
      <c r="H34" s="150"/>
    </row>
    <row r="35" spans="1:8" ht="9.75">
      <c r="A35" s="143" t="s">
        <v>224</v>
      </c>
      <c r="B35" s="145"/>
      <c r="C35" s="145"/>
      <c r="D35" s="145"/>
      <c r="E35" s="145"/>
      <c r="F35" s="145"/>
      <c r="G35" s="144"/>
      <c r="H35" s="148"/>
    </row>
    <row r="36" spans="1:8" ht="9.75">
      <c r="A36" s="15" t="s">
        <v>86</v>
      </c>
      <c r="B36" s="104">
        <v>260</v>
      </c>
      <c r="C36" s="62">
        <v>7.13</v>
      </c>
      <c r="D36" s="62">
        <v>6.5</v>
      </c>
      <c r="E36" s="62">
        <v>13.54</v>
      </c>
      <c r="F36" s="62">
        <v>145.49</v>
      </c>
      <c r="G36" s="56" t="s">
        <v>226</v>
      </c>
      <c r="H36" s="31" t="s">
        <v>88</v>
      </c>
    </row>
    <row r="37" spans="1:8" ht="9.75">
      <c r="A37" s="22" t="s">
        <v>89</v>
      </c>
      <c r="B37" s="41">
        <v>100</v>
      </c>
      <c r="C37" s="62">
        <v>21.77</v>
      </c>
      <c r="D37" s="62">
        <v>8.2</v>
      </c>
      <c r="E37" s="62">
        <v>7.88</v>
      </c>
      <c r="F37" s="62">
        <v>189.56</v>
      </c>
      <c r="G37" s="19" t="s">
        <v>90</v>
      </c>
      <c r="H37" s="26" t="s">
        <v>91</v>
      </c>
    </row>
    <row r="38" spans="1:8" ht="20.25">
      <c r="A38" s="14" t="s">
        <v>92</v>
      </c>
      <c r="B38" s="6">
        <v>180</v>
      </c>
      <c r="C38" s="7">
        <v>4.38</v>
      </c>
      <c r="D38" s="7">
        <v>6.44</v>
      </c>
      <c r="E38" s="7">
        <v>44.02</v>
      </c>
      <c r="F38" s="7">
        <v>251.64</v>
      </c>
      <c r="G38" s="48" t="s">
        <v>93</v>
      </c>
      <c r="H38" s="22" t="s">
        <v>94</v>
      </c>
    </row>
    <row r="39" spans="1:8" s="85" customFormat="1" ht="12" customHeight="1">
      <c r="A39" s="98" t="s">
        <v>59</v>
      </c>
      <c r="B39" s="83">
        <v>222</v>
      </c>
      <c r="C39" s="88">
        <v>0.13</v>
      </c>
      <c r="D39" s="88">
        <v>0.02</v>
      </c>
      <c r="E39" s="88">
        <v>15.2</v>
      </c>
      <c r="F39" s="88">
        <v>62</v>
      </c>
      <c r="G39" s="89" t="s">
        <v>60</v>
      </c>
      <c r="H39" s="108" t="s">
        <v>61</v>
      </c>
    </row>
    <row r="40" spans="1:8" ht="9.75">
      <c r="A40" s="33" t="s">
        <v>41</v>
      </c>
      <c r="B40" s="13">
        <v>20</v>
      </c>
      <c r="C40" s="18">
        <v>1.3</v>
      </c>
      <c r="D40" s="18">
        <v>0.2</v>
      </c>
      <c r="E40" s="18">
        <v>8.6</v>
      </c>
      <c r="F40" s="18">
        <v>43</v>
      </c>
      <c r="G40" s="34">
        <v>11</v>
      </c>
      <c r="H40" s="35" t="s">
        <v>42</v>
      </c>
    </row>
    <row r="41" spans="1:8" ht="9.75">
      <c r="A41" s="23" t="s">
        <v>25</v>
      </c>
      <c r="B41" s="24">
        <f>SUM(B36:B40)</f>
        <v>782</v>
      </c>
      <c r="C41" s="24">
        <f>SUM(C36:C40)</f>
        <v>34.71</v>
      </c>
      <c r="D41" s="24">
        <f>SUM(D36:D40)</f>
        <v>21.36</v>
      </c>
      <c r="E41" s="24">
        <f>SUM(E36:E40)</f>
        <v>89.24</v>
      </c>
      <c r="F41" s="24">
        <f>SUM(F36:F40)</f>
        <v>691.69</v>
      </c>
      <c r="G41" s="4"/>
      <c r="H41" s="14"/>
    </row>
    <row r="42" spans="1:8" ht="9.75">
      <c r="A42" s="157" t="s">
        <v>215</v>
      </c>
      <c r="B42" s="158"/>
      <c r="C42" s="158"/>
      <c r="D42" s="158"/>
      <c r="E42" s="158"/>
      <c r="F42" s="158"/>
      <c r="G42" s="158"/>
      <c r="H42" s="159"/>
    </row>
    <row r="43" spans="1:8" s="85" customFormat="1" ht="9.75">
      <c r="A43" s="53" t="s">
        <v>190</v>
      </c>
      <c r="B43" s="82">
        <v>80</v>
      </c>
      <c r="C43" s="83">
        <v>7.54</v>
      </c>
      <c r="D43" s="83">
        <v>11.9</v>
      </c>
      <c r="E43" s="83">
        <v>40.9</v>
      </c>
      <c r="F43" s="83">
        <v>300.8</v>
      </c>
      <c r="G43" s="84" t="s">
        <v>191</v>
      </c>
      <c r="H43" s="81" t="s">
        <v>192</v>
      </c>
    </row>
    <row r="44" spans="1:8" s="85" customFormat="1" ht="12" customHeight="1">
      <c r="A44" s="81" t="s">
        <v>22</v>
      </c>
      <c r="B44" s="88">
        <v>215</v>
      </c>
      <c r="C44" s="88">
        <v>0.07</v>
      </c>
      <c r="D44" s="88">
        <v>0.02</v>
      </c>
      <c r="E44" s="88">
        <v>15</v>
      </c>
      <c r="F44" s="88">
        <v>60</v>
      </c>
      <c r="G44" s="89" t="s">
        <v>23</v>
      </c>
      <c r="H44" s="90" t="s">
        <v>24</v>
      </c>
    </row>
    <row r="45" spans="1:8" s="95" customFormat="1" ht="12" customHeight="1">
      <c r="A45" s="91" t="s">
        <v>25</v>
      </c>
      <c r="B45" s="92">
        <f>SUM(B43:B44)</f>
        <v>295</v>
      </c>
      <c r="C45" s="92">
        <f>SUM(C43:C44)</f>
        <v>7.61</v>
      </c>
      <c r="D45" s="92">
        <f>SUM(D43:D44)</f>
        <v>11.92</v>
      </c>
      <c r="E45" s="92">
        <f>SUM(E43:E44)</f>
        <v>55.9</v>
      </c>
      <c r="F45" s="92">
        <f>SUM(F43:F44)</f>
        <v>360.8</v>
      </c>
      <c r="G45" s="93"/>
      <c r="H45" s="94"/>
    </row>
    <row r="46" spans="1:8" ht="9.75">
      <c r="A46" s="23" t="s">
        <v>46</v>
      </c>
      <c r="B46" s="4">
        <f>SUM(B41,B45)</f>
        <v>1077</v>
      </c>
      <c r="C46" s="4">
        <f>SUM(C41,C45)</f>
        <v>42.32</v>
      </c>
      <c r="D46" s="4">
        <f>SUM(D41,D45)</f>
        <v>33.28</v>
      </c>
      <c r="E46" s="4">
        <f>SUM(E41,E45)</f>
        <v>145.14</v>
      </c>
      <c r="F46" s="4">
        <f>SUM(F41,F45)</f>
        <v>1052.49</v>
      </c>
      <c r="G46" s="4"/>
      <c r="H46" s="14"/>
    </row>
    <row r="47" spans="1:8" ht="9.75">
      <c r="A47" s="151" t="s">
        <v>100</v>
      </c>
      <c r="B47" s="145"/>
      <c r="C47" s="145"/>
      <c r="D47" s="145"/>
      <c r="E47" s="145"/>
      <c r="F47" s="145"/>
      <c r="G47" s="145"/>
      <c r="H47" s="146"/>
    </row>
    <row r="48" spans="1:8" ht="9.75">
      <c r="A48" s="147" t="s">
        <v>2</v>
      </c>
      <c r="B48" s="151" t="s">
        <v>175</v>
      </c>
      <c r="C48" s="145"/>
      <c r="D48" s="145"/>
      <c r="E48" s="145"/>
      <c r="F48" s="146"/>
      <c r="G48" s="147" t="s">
        <v>4</v>
      </c>
      <c r="H48" s="147" t="s">
        <v>5</v>
      </c>
    </row>
    <row r="49" spans="1:8" ht="16.5" customHeight="1">
      <c r="A49" s="150"/>
      <c r="B49" s="3" t="s">
        <v>6</v>
      </c>
      <c r="C49" s="2" t="s">
        <v>7</v>
      </c>
      <c r="D49" s="2" t="s">
        <v>8</v>
      </c>
      <c r="E49" s="2" t="s">
        <v>9</v>
      </c>
      <c r="F49" s="2" t="s">
        <v>10</v>
      </c>
      <c r="G49" s="150"/>
      <c r="H49" s="150"/>
    </row>
    <row r="50" spans="1:8" ht="9.75">
      <c r="A50" s="143" t="s">
        <v>224</v>
      </c>
      <c r="B50" s="145"/>
      <c r="C50" s="145"/>
      <c r="D50" s="145"/>
      <c r="E50" s="145"/>
      <c r="F50" s="145"/>
      <c r="G50" s="144"/>
      <c r="H50" s="148"/>
    </row>
    <row r="51" spans="1:8" ht="13.5" customHeight="1">
      <c r="A51" s="15" t="s">
        <v>107</v>
      </c>
      <c r="B51" s="104">
        <v>260</v>
      </c>
      <c r="C51" s="62">
        <v>4.14</v>
      </c>
      <c r="D51" s="62">
        <v>3.93</v>
      </c>
      <c r="E51" s="62">
        <v>17.24</v>
      </c>
      <c r="F51" s="62">
        <v>124.62</v>
      </c>
      <c r="G51" s="56" t="s">
        <v>227</v>
      </c>
      <c r="H51" s="31" t="s">
        <v>109</v>
      </c>
    </row>
    <row r="52" spans="1:8" ht="9.75">
      <c r="A52" s="14" t="s">
        <v>49</v>
      </c>
      <c r="B52" s="97">
        <v>100</v>
      </c>
      <c r="C52" s="62">
        <v>16.31</v>
      </c>
      <c r="D52" s="62">
        <v>9.54</v>
      </c>
      <c r="E52" s="62">
        <v>12.3</v>
      </c>
      <c r="F52" s="62">
        <v>200.8</v>
      </c>
      <c r="G52" s="19" t="s">
        <v>50</v>
      </c>
      <c r="H52" s="21" t="s">
        <v>51</v>
      </c>
    </row>
    <row r="53" spans="1:8" ht="12" customHeight="1">
      <c r="A53" s="33" t="s">
        <v>52</v>
      </c>
      <c r="B53" s="6">
        <v>180</v>
      </c>
      <c r="C53" s="7">
        <v>10.32</v>
      </c>
      <c r="D53" s="7">
        <v>7.31</v>
      </c>
      <c r="E53" s="7">
        <v>46.37</v>
      </c>
      <c r="F53" s="7">
        <v>292.5</v>
      </c>
      <c r="G53" s="48" t="s">
        <v>53</v>
      </c>
      <c r="H53" s="61" t="s">
        <v>54</v>
      </c>
    </row>
    <row r="54" spans="1:8" s="85" customFormat="1" ht="12" customHeight="1">
      <c r="A54" s="81" t="s">
        <v>22</v>
      </c>
      <c r="B54" s="88">
        <v>215</v>
      </c>
      <c r="C54" s="106">
        <v>0.07</v>
      </c>
      <c r="D54" s="106">
        <v>0.02</v>
      </c>
      <c r="E54" s="106">
        <v>15</v>
      </c>
      <c r="F54" s="106">
        <v>60</v>
      </c>
      <c r="G54" s="89" t="s">
        <v>23</v>
      </c>
      <c r="H54" s="90" t="s">
        <v>24</v>
      </c>
    </row>
    <row r="55" spans="1:8" ht="9.75">
      <c r="A55" s="33" t="s">
        <v>41</v>
      </c>
      <c r="B55" s="13">
        <v>20</v>
      </c>
      <c r="C55" s="18">
        <v>1.3</v>
      </c>
      <c r="D55" s="18">
        <v>0.2</v>
      </c>
      <c r="E55" s="18">
        <v>8.6</v>
      </c>
      <c r="F55" s="18">
        <v>43</v>
      </c>
      <c r="G55" s="34">
        <v>11</v>
      </c>
      <c r="H55" s="35" t="s">
        <v>42</v>
      </c>
    </row>
    <row r="56" spans="1:8" ht="9.75">
      <c r="A56" s="23" t="s">
        <v>25</v>
      </c>
      <c r="B56" s="24">
        <f>SUM(B51:B55)</f>
        <v>775</v>
      </c>
      <c r="C56" s="24">
        <f>SUM(C51:C55)</f>
        <v>32.14</v>
      </c>
      <c r="D56" s="24">
        <f>SUM(D51:D55)</f>
        <v>20.999999999999996</v>
      </c>
      <c r="E56" s="24">
        <f>SUM(E51:E55)</f>
        <v>99.50999999999999</v>
      </c>
      <c r="F56" s="24">
        <f>SUM(F51:F55)</f>
        <v>720.9200000000001</v>
      </c>
      <c r="G56" s="4"/>
      <c r="H56" s="14"/>
    </row>
    <row r="57" spans="1:8" ht="9.75">
      <c r="A57" s="157" t="s">
        <v>215</v>
      </c>
      <c r="B57" s="158"/>
      <c r="C57" s="158"/>
      <c r="D57" s="158"/>
      <c r="E57" s="158"/>
      <c r="F57" s="158"/>
      <c r="G57" s="158"/>
      <c r="H57" s="159"/>
    </row>
    <row r="58" spans="1:8" s="54" customFormat="1" ht="9.75">
      <c r="A58" s="49" t="s">
        <v>194</v>
      </c>
      <c r="B58" s="109">
        <v>60</v>
      </c>
      <c r="C58" s="7">
        <v>2.32</v>
      </c>
      <c r="D58" s="7">
        <v>7.24</v>
      </c>
      <c r="E58" s="7">
        <v>28.16</v>
      </c>
      <c r="F58" s="7">
        <v>185.81</v>
      </c>
      <c r="G58" s="110" t="s">
        <v>195</v>
      </c>
      <c r="H58" s="9" t="s">
        <v>196</v>
      </c>
    </row>
    <row r="59" spans="1:8" s="85" customFormat="1" ht="10.5" customHeight="1">
      <c r="A59" s="81" t="s">
        <v>22</v>
      </c>
      <c r="B59" s="88">
        <v>215</v>
      </c>
      <c r="C59" s="88">
        <v>0.07</v>
      </c>
      <c r="D59" s="88">
        <v>0.02</v>
      </c>
      <c r="E59" s="88">
        <v>15</v>
      </c>
      <c r="F59" s="88">
        <v>60</v>
      </c>
      <c r="G59" s="89" t="s">
        <v>23</v>
      </c>
      <c r="H59" s="90" t="s">
        <v>24</v>
      </c>
    </row>
    <row r="60" spans="1:8" s="95" customFormat="1" ht="12" customHeight="1">
      <c r="A60" s="91" t="s">
        <v>25</v>
      </c>
      <c r="B60" s="92">
        <f>SUM(B58:B59)</f>
        <v>275</v>
      </c>
      <c r="C60" s="92">
        <f>SUM(C58:C59)</f>
        <v>2.3899999999999997</v>
      </c>
      <c r="D60" s="92">
        <f>SUM(D58:D59)</f>
        <v>7.26</v>
      </c>
      <c r="E60" s="92">
        <f>SUM(E58:E59)</f>
        <v>43.16</v>
      </c>
      <c r="F60" s="92">
        <f>SUM(F58:F59)</f>
        <v>245.81</v>
      </c>
      <c r="G60" s="93"/>
      <c r="H60" s="94"/>
    </row>
    <row r="61" spans="1:8" ht="9.75">
      <c r="A61" s="23" t="s">
        <v>46</v>
      </c>
      <c r="B61" s="4">
        <f>SUM(B56,B60)</f>
        <v>1050</v>
      </c>
      <c r="C61" s="4">
        <f>SUM(C56,C60)</f>
        <v>34.53</v>
      </c>
      <c r="D61" s="4">
        <f>SUM(D56,D60)</f>
        <v>28.259999999999998</v>
      </c>
      <c r="E61" s="4">
        <f>SUM(E56,E60)</f>
        <v>142.67</v>
      </c>
      <c r="F61" s="4">
        <f>SUM(F56,F60)</f>
        <v>966.73</v>
      </c>
      <c r="G61" s="4"/>
      <c r="H61" s="14"/>
    </row>
    <row r="62" spans="1:8" ht="9.75">
      <c r="A62" s="149" t="s">
        <v>115</v>
      </c>
      <c r="B62" s="149"/>
      <c r="C62" s="149"/>
      <c r="D62" s="149"/>
      <c r="E62" s="149"/>
      <c r="F62" s="149"/>
      <c r="G62" s="149"/>
      <c r="H62" s="149"/>
    </row>
    <row r="63" spans="1:8" ht="9.75">
      <c r="A63" s="147" t="s">
        <v>2</v>
      </c>
      <c r="B63" s="151" t="s">
        <v>175</v>
      </c>
      <c r="C63" s="145"/>
      <c r="D63" s="145"/>
      <c r="E63" s="145"/>
      <c r="F63" s="146"/>
      <c r="G63" s="147" t="s">
        <v>4</v>
      </c>
      <c r="H63" s="147" t="s">
        <v>5</v>
      </c>
    </row>
    <row r="64" spans="1:8" ht="14.25" customHeight="1">
      <c r="A64" s="150"/>
      <c r="B64" s="3" t="s">
        <v>6</v>
      </c>
      <c r="C64" s="2" t="s">
        <v>7</v>
      </c>
      <c r="D64" s="2" t="s">
        <v>8</v>
      </c>
      <c r="E64" s="2" t="s">
        <v>9</v>
      </c>
      <c r="F64" s="2" t="s">
        <v>10</v>
      </c>
      <c r="G64" s="150"/>
      <c r="H64" s="150"/>
    </row>
    <row r="65" spans="1:8" ht="9.75">
      <c r="A65" s="143" t="s">
        <v>224</v>
      </c>
      <c r="B65" s="145"/>
      <c r="C65" s="145"/>
      <c r="D65" s="145"/>
      <c r="E65" s="145"/>
      <c r="F65" s="145"/>
      <c r="G65" s="144"/>
      <c r="H65" s="148"/>
    </row>
    <row r="66" spans="1:8" ht="13.5" customHeight="1">
      <c r="A66" s="14" t="s">
        <v>27</v>
      </c>
      <c r="B66" s="112">
        <v>250</v>
      </c>
      <c r="C66" s="7">
        <v>2.03</v>
      </c>
      <c r="D66" s="7">
        <v>2.74</v>
      </c>
      <c r="E66" s="7">
        <v>16.27</v>
      </c>
      <c r="F66" s="7">
        <v>96.41</v>
      </c>
      <c r="G66" s="25" t="s">
        <v>28</v>
      </c>
      <c r="H66" s="21" t="s">
        <v>29</v>
      </c>
    </row>
    <row r="67" spans="1:8" ht="9.75">
      <c r="A67" s="14" t="s">
        <v>122</v>
      </c>
      <c r="B67" s="113">
        <v>100</v>
      </c>
      <c r="C67" s="114">
        <v>6.55</v>
      </c>
      <c r="D67" s="114">
        <v>12</v>
      </c>
      <c r="E67" s="114">
        <v>3.1</v>
      </c>
      <c r="F67" s="114">
        <v>147</v>
      </c>
      <c r="G67" s="19">
        <v>354</v>
      </c>
      <c r="H67" s="21" t="s">
        <v>123</v>
      </c>
    </row>
    <row r="68" spans="1:8" ht="9.75">
      <c r="A68" s="21" t="s">
        <v>124</v>
      </c>
      <c r="B68" s="115">
        <v>180</v>
      </c>
      <c r="C68" s="7">
        <v>3.67</v>
      </c>
      <c r="D68" s="7">
        <v>5.76</v>
      </c>
      <c r="E68" s="7">
        <v>24.53</v>
      </c>
      <c r="F68" s="7">
        <v>164.7</v>
      </c>
      <c r="G68" s="19" t="s">
        <v>125</v>
      </c>
      <c r="H68" s="21" t="s">
        <v>126</v>
      </c>
    </row>
    <row r="69" spans="1:8" s="85" customFormat="1" ht="12" customHeight="1">
      <c r="A69" s="98" t="s">
        <v>59</v>
      </c>
      <c r="B69" s="83">
        <v>222</v>
      </c>
      <c r="C69" s="88">
        <v>0.13</v>
      </c>
      <c r="D69" s="88">
        <v>0.02</v>
      </c>
      <c r="E69" s="88">
        <v>15.2</v>
      </c>
      <c r="F69" s="88">
        <v>62</v>
      </c>
      <c r="G69" s="89" t="s">
        <v>60</v>
      </c>
      <c r="H69" s="108" t="s">
        <v>61</v>
      </c>
    </row>
    <row r="70" spans="1:8" ht="9.75">
      <c r="A70" s="33" t="s">
        <v>41</v>
      </c>
      <c r="B70" s="13">
        <v>20</v>
      </c>
      <c r="C70" s="18">
        <v>1.3</v>
      </c>
      <c r="D70" s="18">
        <v>0.2</v>
      </c>
      <c r="E70" s="18">
        <v>8.6</v>
      </c>
      <c r="F70" s="18">
        <v>43</v>
      </c>
      <c r="G70" s="34">
        <v>11</v>
      </c>
      <c r="H70" s="35" t="s">
        <v>42</v>
      </c>
    </row>
    <row r="71" spans="1:8" ht="9.75">
      <c r="A71" s="23" t="s">
        <v>25</v>
      </c>
      <c r="B71" s="24">
        <f>SUM(B66:B70)</f>
        <v>772</v>
      </c>
      <c r="C71" s="24">
        <f>SUM(C66:C70)</f>
        <v>13.680000000000001</v>
      </c>
      <c r="D71" s="24">
        <f>SUM(D66:D70)</f>
        <v>20.72</v>
      </c>
      <c r="E71" s="24">
        <f>SUM(E66:E70)</f>
        <v>67.7</v>
      </c>
      <c r="F71" s="24">
        <f>SUM(F66:F70)</f>
        <v>513.11</v>
      </c>
      <c r="G71" s="4"/>
      <c r="H71" s="14"/>
    </row>
    <row r="72" spans="1:8" ht="9.75">
      <c r="A72" s="157" t="s">
        <v>215</v>
      </c>
      <c r="B72" s="158"/>
      <c r="C72" s="160"/>
      <c r="D72" s="160"/>
      <c r="E72" s="160"/>
      <c r="F72" s="160"/>
      <c r="G72" s="158"/>
      <c r="H72" s="159"/>
    </row>
    <row r="73" spans="1:8" s="85" customFormat="1" ht="20.25">
      <c r="A73" s="53" t="s">
        <v>197</v>
      </c>
      <c r="B73" s="109">
        <v>50</v>
      </c>
      <c r="C73" s="7">
        <v>4.36</v>
      </c>
      <c r="D73" s="7">
        <v>4.84</v>
      </c>
      <c r="E73" s="7">
        <v>29.04</v>
      </c>
      <c r="F73" s="7">
        <v>180.87</v>
      </c>
      <c r="G73" s="84" t="s">
        <v>198</v>
      </c>
      <c r="H73" s="81" t="s">
        <v>199</v>
      </c>
    </row>
    <row r="74" spans="1:8" s="85" customFormat="1" ht="12" customHeight="1">
      <c r="A74" s="81" t="s">
        <v>22</v>
      </c>
      <c r="B74" s="88">
        <v>215</v>
      </c>
      <c r="C74" s="88">
        <v>0.07</v>
      </c>
      <c r="D74" s="88">
        <v>0.02</v>
      </c>
      <c r="E74" s="88">
        <v>15</v>
      </c>
      <c r="F74" s="88">
        <v>60</v>
      </c>
      <c r="G74" s="89" t="s">
        <v>23</v>
      </c>
      <c r="H74" s="90" t="s">
        <v>24</v>
      </c>
    </row>
    <row r="75" spans="1:8" s="95" customFormat="1" ht="12" customHeight="1">
      <c r="A75" s="91" t="s">
        <v>25</v>
      </c>
      <c r="B75" s="92">
        <f>SUM(B73:B74)</f>
        <v>265</v>
      </c>
      <c r="C75" s="92">
        <f>SUM(C73:C74)</f>
        <v>4.430000000000001</v>
      </c>
      <c r="D75" s="92">
        <f>SUM(D73:D74)</f>
        <v>4.859999999999999</v>
      </c>
      <c r="E75" s="92">
        <f>SUM(E73:E74)</f>
        <v>44.04</v>
      </c>
      <c r="F75" s="92">
        <f>SUM(F73:F74)</f>
        <v>240.87</v>
      </c>
      <c r="G75" s="93"/>
      <c r="H75" s="94"/>
    </row>
    <row r="76" spans="1:8" ht="9.75">
      <c r="A76" s="23" t="s">
        <v>46</v>
      </c>
      <c r="B76" s="4">
        <f>SUM(B71,B75)</f>
        <v>1037</v>
      </c>
      <c r="C76" s="4">
        <f>SUM(C71,C75)</f>
        <v>18.110000000000003</v>
      </c>
      <c r="D76" s="4">
        <f>SUM(D71,D75)</f>
        <v>25.58</v>
      </c>
      <c r="E76" s="4">
        <f>SUM(E71,E75)</f>
        <v>111.74000000000001</v>
      </c>
      <c r="F76" s="4">
        <f>SUM(F71,F75)</f>
        <v>753.98</v>
      </c>
      <c r="G76" s="4"/>
      <c r="H76" s="14"/>
    </row>
    <row r="77" spans="1:8" ht="9.75">
      <c r="A77" s="153" t="s">
        <v>130</v>
      </c>
      <c r="B77" s="155"/>
      <c r="C77" s="155"/>
      <c r="D77" s="155"/>
      <c r="E77" s="155"/>
      <c r="F77" s="155"/>
      <c r="G77" s="155"/>
      <c r="H77" s="156"/>
    </row>
    <row r="78" spans="1:8" ht="9.75">
      <c r="A78" s="147" t="s">
        <v>2</v>
      </c>
      <c r="B78" s="151" t="s">
        <v>175</v>
      </c>
      <c r="C78" s="145"/>
      <c r="D78" s="145"/>
      <c r="E78" s="145"/>
      <c r="F78" s="146"/>
      <c r="G78" s="147" t="s">
        <v>4</v>
      </c>
      <c r="H78" s="147" t="s">
        <v>5</v>
      </c>
    </row>
    <row r="79" spans="1:8" ht="15.75" customHeight="1">
      <c r="A79" s="150"/>
      <c r="B79" s="3" t="s">
        <v>6</v>
      </c>
      <c r="C79" s="2" t="s">
        <v>7</v>
      </c>
      <c r="D79" s="2" t="s">
        <v>8</v>
      </c>
      <c r="E79" s="2" t="s">
        <v>9</v>
      </c>
      <c r="F79" s="2" t="s">
        <v>10</v>
      </c>
      <c r="G79" s="150"/>
      <c r="H79" s="150"/>
    </row>
    <row r="80" spans="1:8" ht="9.75">
      <c r="A80" s="143" t="s">
        <v>224</v>
      </c>
      <c r="B80" s="145"/>
      <c r="C80" s="145"/>
      <c r="D80" s="145"/>
      <c r="E80" s="145"/>
      <c r="F80" s="145"/>
      <c r="G80" s="144"/>
      <c r="H80" s="148"/>
    </row>
    <row r="81" spans="1:8" ht="12.75" customHeight="1">
      <c r="A81" s="14" t="s">
        <v>135</v>
      </c>
      <c r="B81" s="112">
        <v>260</v>
      </c>
      <c r="C81" s="62">
        <v>1.74</v>
      </c>
      <c r="D81" s="62">
        <v>6.33</v>
      </c>
      <c r="E81" s="62">
        <v>11.16</v>
      </c>
      <c r="F81" s="62">
        <v>111.14</v>
      </c>
      <c r="G81" s="25" t="s">
        <v>228</v>
      </c>
      <c r="H81" s="65" t="s">
        <v>137</v>
      </c>
    </row>
    <row r="82" spans="1:8" ht="9.75">
      <c r="A82" s="22" t="s">
        <v>138</v>
      </c>
      <c r="B82" s="6">
        <v>100</v>
      </c>
      <c r="C82" s="7">
        <v>16.32</v>
      </c>
      <c r="D82" s="7">
        <v>12.3</v>
      </c>
      <c r="E82" s="7">
        <v>14.38</v>
      </c>
      <c r="F82" s="7">
        <v>242.41</v>
      </c>
      <c r="G82" s="8" t="s">
        <v>139</v>
      </c>
      <c r="H82" s="21" t="s">
        <v>140</v>
      </c>
    </row>
    <row r="83" spans="1:8" ht="9.75">
      <c r="A83" s="14" t="s">
        <v>68</v>
      </c>
      <c r="B83" s="36">
        <v>180</v>
      </c>
      <c r="C83" s="7">
        <v>6.62</v>
      </c>
      <c r="D83" s="7">
        <v>5.42</v>
      </c>
      <c r="E83" s="7">
        <v>31.73</v>
      </c>
      <c r="F83" s="7">
        <v>202.14</v>
      </c>
      <c r="G83" s="19" t="s">
        <v>69</v>
      </c>
      <c r="H83" s="14" t="s">
        <v>70</v>
      </c>
    </row>
    <row r="84" spans="1:8" s="85" customFormat="1" ht="10.5" customHeight="1">
      <c r="A84" s="81" t="s">
        <v>22</v>
      </c>
      <c r="B84" s="88">
        <v>215</v>
      </c>
      <c r="C84" s="88">
        <v>0.07</v>
      </c>
      <c r="D84" s="88">
        <v>0.02</v>
      </c>
      <c r="E84" s="88">
        <v>15</v>
      </c>
      <c r="F84" s="88">
        <v>60</v>
      </c>
      <c r="G84" s="89" t="s">
        <v>23</v>
      </c>
      <c r="H84" s="90" t="s">
        <v>24</v>
      </c>
    </row>
    <row r="85" spans="1:8" ht="9.75">
      <c r="A85" s="33" t="s">
        <v>41</v>
      </c>
      <c r="B85" s="57">
        <v>20</v>
      </c>
      <c r="C85" s="18">
        <v>1.3</v>
      </c>
      <c r="D85" s="18">
        <v>0.2</v>
      </c>
      <c r="E85" s="18">
        <v>8.6</v>
      </c>
      <c r="F85" s="18">
        <v>43</v>
      </c>
      <c r="G85" s="34">
        <v>11</v>
      </c>
      <c r="H85" s="35" t="s">
        <v>42</v>
      </c>
    </row>
    <row r="86" spans="1:8" ht="9.75">
      <c r="A86" s="23" t="s">
        <v>25</v>
      </c>
      <c r="B86" s="24">
        <f>SUM(B81:B85)</f>
        <v>775</v>
      </c>
      <c r="C86" s="24">
        <f>SUM(C81:C85)</f>
        <v>26.05</v>
      </c>
      <c r="D86" s="24">
        <f>SUM(D81:D85)</f>
        <v>24.270000000000003</v>
      </c>
      <c r="E86" s="24">
        <f>SUM(E81:E85)</f>
        <v>80.86999999999999</v>
      </c>
      <c r="F86" s="24">
        <f>SUM(F81:F85)</f>
        <v>658.69</v>
      </c>
      <c r="G86" s="4"/>
      <c r="H86" s="14"/>
    </row>
    <row r="87" spans="1:8" ht="9.75">
      <c r="A87" s="157" t="s">
        <v>215</v>
      </c>
      <c r="B87" s="158"/>
      <c r="C87" s="158"/>
      <c r="D87" s="158"/>
      <c r="E87" s="158"/>
      <c r="F87" s="158"/>
      <c r="G87" s="158"/>
      <c r="H87" s="159"/>
    </row>
    <row r="88" spans="1:8" s="85" customFormat="1" ht="9.75">
      <c r="A88" s="118" t="s">
        <v>202</v>
      </c>
      <c r="B88" s="106">
        <v>80</v>
      </c>
      <c r="C88" s="83">
        <v>8.03</v>
      </c>
      <c r="D88" s="83">
        <v>9.47</v>
      </c>
      <c r="E88" s="83">
        <v>26.35</v>
      </c>
      <c r="F88" s="83">
        <v>223.43</v>
      </c>
      <c r="G88" s="119" t="s">
        <v>203</v>
      </c>
      <c r="H88" s="81" t="s">
        <v>106</v>
      </c>
    </row>
    <row r="89" spans="1:8" s="85" customFormat="1" ht="10.5" customHeight="1">
      <c r="A89" s="98" t="s">
        <v>59</v>
      </c>
      <c r="B89" s="83">
        <v>222</v>
      </c>
      <c r="C89" s="106">
        <v>0.13</v>
      </c>
      <c r="D89" s="106">
        <v>0.02</v>
      </c>
      <c r="E89" s="106">
        <v>15.2</v>
      </c>
      <c r="F89" s="106">
        <v>62</v>
      </c>
      <c r="G89" s="116" t="s">
        <v>60</v>
      </c>
      <c r="H89" s="108" t="s">
        <v>61</v>
      </c>
    </row>
    <row r="90" spans="1:8" s="95" customFormat="1" ht="12" customHeight="1">
      <c r="A90" s="91" t="s">
        <v>25</v>
      </c>
      <c r="B90" s="92">
        <f>SUM(B88:B89)</f>
        <v>302</v>
      </c>
      <c r="C90" s="92">
        <f>SUM(C88:C89)</f>
        <v>8.16</v>
      </c>
      <c r="D90" s="92">
        <f>SUM(D88:D89)</f>
        <v>9.49</v>
      </c>
      <c r="E90" s="92">
        <f>SUM(E88:E89)</f>
        <v>41.55</v>
      </c>
      <c r="F90" s="92">
        <f>SUM(F88:F89)</f>
        <v>285.43</v>
      </c>
      <c r="G90" s="93"/>
      <c r="H90" s="94"/>
    </row>
    <row r="91" spans="1:8" ht="9.75">
      <c r="A91" s="23" t="s">
        <v>46</v>
      </c>
      <c r="B91" s="4">
        <f>SUM(B86,B90)</f>
        <v>1077</v>
      </c>
      <c r="C91" s="4">
        <f>SUM(C86,C90)</f>
        <v>34.21</v>
      </c>
      <c r="D91" s="4">
        <f>SUM(D86,D90)</f>
        <v>33.760000000000005</v>
      </c>
      <c r="E91" s="4">
        <f>SUM(E86,E90)</f>
        <v>122.41999999999999</v>
      </c>
      <c r="F91" s="4">
        <f>SUM(F86,F90)</f>
        <v>944.1200000000001</v>
      </c>
      <c r="G91" s="4"/>
      <c r="H91" s="14"/>
    </row>
    <row r="92" spans="1:8" ht="9.75">
      <c r="A92" s="149" t="s">
        <v>144</v>
      </c>
      <c r="B92" s="149"/>
      <c r="C92" s="149"/>
      <c r="D92" s="149"/>
      <c r="E92" s="149"/>
      <c r="F92" s="149"/>
      <c r="G92" s="149"/>
      <c r="H92" s="149"/>
    </row>
    <row r="93" spans="1:8" ht="9.75">
      <c r="A93" s="151" t="s">
        <v>1</v>
      </c>
      <c r="B93" s="145"/>
      <c r="C93" s="145"/>
      <c r="D93" s="145"/>
      <c r="E93" s="145"/>
      <c r="F93" s="145"/>
      <c r="G93" s="145"/>
      <c r="H93" s="146"/>
    </row>
    <row r="94" spans="1:8" ht="9.75">
      <c r="A94" s="147" t="s">
        <v>2</v>
      </c>
      <c r="B94" s="151" t="s">
        <v>175</v>
      </c>
      <c r="C94" s="145"/>
      <c r="D94" s="145"/>
      <c r="E94" s="145"/>
      <c r="F94" s="146"/>
      <c r="G94" s="147" t="s">
        <v>4</v>
      </c>
      <c r="H94" s="147" t="s">
        <v>5</v>
      </c>
    </row>
    <row r="95" spans="1:8" ht="14.25" customHeight="1">
      <c r="A95" s="150"/>
      <c r="B95" s="3" t="s">
        <v>6</v>
      </c>
      <c r="C95" s="2" t="s">
        <v>7</v>
      </c>
      <c r="D95" s="2" t="s">
        <v>8</v>
      </c>
      <c r="E95" s="2" t="s">
        <v>9</v>
      </c>
      <c r="F95" s="2" t="s">
        <v>10</v>
      </c>
      <c r="G95" s="150"/>
      <c r="H95" s="150"/>
    </row>
    <row r="96" spans="1:8" ht="9.75">
      <c r="A96" s="143" t="s">
        <v>224</v>
      </c>
      <c r="B96" s="145"/>
      <c r="C96" s="145"/>
      <c r="D96" s="145"/>
      <c r="E96" s="145"/>
      <c r="F96" s="145"/>
      <c r="G96" s="144"/>
      <c r="H96" s="148"/>
    </row>
    <row r="97" spans="1:8" ht="9.75">
      <c r="A97" s="15" t="s">
        <v>86</v>
      </c>
      <c r="B97" s="104">
        <v>260</v>
      </c>
      <c r="C97" s="62">
        <v>7.13</v>
      </c>
      <c r="D97" s="62">
        <v>6.5</v>
      </c>
      <c r="E97" s="62">
        <v>13.54</v>
      </c>
      <c r="F97" s="62">
        <v>145.49</v>
      </c>
      <c r="G97" s="56" t="s">
        <v>226</v>
      </c>
      <c r="H97" s="31" t="s">
        <v>88</v>
      </c>
    </row>
    <row r="98" spans="1:8" ht="9.75">
      <c r="A98" s="14" t="s">
        <v>122</v>
      </c>
      <c r="B98" s="113">
        <v>100</v>
      </c>
      <c r="C98" s="7">
        <v>6.55</v>
      </c>
      <c r="D98" s="7">
        <v>12</v>
      </c>
      <c r="E98" s="7">
        <v>3.1</v>
      </c>
      <c r="F98" s="7">
        <v>147</v>
      </c>
      <c r="G98" s="19">
        <v>354</v>
      </c>
      <c r="H98" s="21" t="s">
        <v>123</v>
      </c>
    </row>
    <row r="99" spans="1:8" ht="12" customHeight="1">
      <c r="A99" s="33" t="s">
        <v>52</v>
      </c>
      <c r="B99" s="6">
        <v>180</v>
      </c>
      <c r="C99" s="7">
        <v>10.32</v>
      </c>
      <c r="D99" s="7">
        <v>7.31</v>
      </c>
      <c r="E99" s="7">
        <v>46.37</v>
      </c>
      <c r="F99" s="7">
        <v>292.5</v>
      </c>
      <c r="G99" s="48" t="s">
        <v>53</v>
      </c>
      <c r="H99" s="61" t="s">
        <v>54</v>
      </c>
    </row>
    <row r="100" spans="1:8" s="85" customFormat="1" ht="10.5" customHeight="1">
      <c r="A100" s="81" t="s">
        <v>22</v>
      </c>
      <c r="B100" s="88">
        <v>215</v>
      </c>
      <c r="C100" s="88">
        <v>0.07</v>
      </c>
      <c r="D100" s="88">
        <v>0.02</v>
      </c>
      <c r="E100" s="88">
        <v>15</v>
      </c>
      <c r="F100" s="88">
        <v>60</v>
      </c>
      <c r="G100" s="89" t="s">
        <v>23</v>
      </c>
      <c r="H100" s="90" t="s">
        <v>24</v>
      </c>
    </row>
    <row r="101" spans="1:8" ht="9.75">
      <c r="A101" s="33" t="s">
        <v>41</v>
      </c>
      <c r="B101" s="13">
        <v>20</v>
      </c>
      <c r="C101" s="18">
        <v>1.3</v>
      </c>
      <c r="D101" s="18">
        <v>0.2</v>
      </c>
      <c r="E101" s="18">
        <v>8.6</v>
      </c>
      <c r="F101" s="18">
        <v>43</v>
      </c>
      <c r="G101" s="34">
        <v>11</v>
      </c>
      <c r="H101" s="35" t="s">
        <v>42</v>
      </c>
    </row>
    <row r="102" spans="1:8" ht="9.75">
      <c r="A102" s="23" t="s">
        <v>25</v>
      </c>
      <c r="B102" s="24">
        <f>SUM(B97:B101)</f>
        <v>775</v>
      </c>
      <c r="C102" s="24">
        <f>SUM(C97:C101)</f>
        <v>25.37</v>
      </c>
      <c r="D102" s="24">
        <f>SUM(D97:D101)</f>
        <v>26.029999999999998</v>
      </c>
      <c r="E102" s="24">
        <f>SUM(E97:E101)</f>
        <v>86.60999999999999</v>
      </c>
      <c r="F102" s="24">
        <f>SUM(F97:F101)</f>
        <v>687.99</v>
      </c>
      <c r="G102" s="4"/>
      <c r="H102" s="14"/>
    </row>
    <row r="103" spans="1:8" ht="9.75">
      <c r="A103" s="157" t="s">
        <v>215</v>
      </c>
      <c r="B103" s="158"/>
      <c r="C103" s="158"/>
      <c r="D103" s="158"/>
      <c r="E103" s="158"/>
      <c r="F103" s="158"/>
      <c r="G103" s="158"/>
      <c r="H103" s="159"/>
    </row>
    <row r="104" spans="1:8" s="85" customFormat="1" ht="14.25" customHeight="1">
      <c r="A104" s="53" t="s">
        <v>205</v>
      </c>
      <c r="B104" s="109">
        <v>80</v>
      </c>
      <c r="C104" s="83">
        <v>5.95</v>
      </c>
      <c r="D104" s="83">
        <v>6.44</v>
      </c>
      <c r="E104" s="120">
        <v>47.97</v>
      </c>
      <c r="F104" s="83">
        <v>277.69</v>
      </c>
      <c r="G104" s="84" t="s">
        <v>206</v>
      </c>
      <c r="H104" s="81" t="s">
        <v>207</v>
      </c>
    </row>
    <row r="105" spans="1:8" s="85" customFormat="1" ht="12.75" customHeight="1">
      <c r="A105" s="98" t="s">
        <v>59</v>
      </c>
      <c r="B105" s="83">
        <v>222</v>
      </c>
      <c r="C105" s="106">
        <v>0.13</v>
      </c>
      <c r="D105" s="106">
        <v>0.02</v>
      </c>
      <c r="E105" s="106">
        <v>15.2</v>
      </c>
      <c r="F105" s="106">
        <v>62</v>
      </c>
      <c r="G105" s="89" t="s">
        <v>60</v>
      </c>
      <c r="H105" s="108" t="s">
        <v>61</v>
      </c>
    </row>
    <row r="106" spans="1:8" s="95" customFormat="1" ht="12" customHeight="1">
      <c r="A106" s="91" t="s">
        <v>25</v>
      </c>
      <c r="B106" s="92">
        <f>SUM(B104:B105)</f>
        <v>302</v>
      </c>
      <c r="C106" s="92">
        <f>SUM(C104:C105)</f>
        <v>6.08</v>
      </c>
      <c r="D106" s="92">
        <f>SUM(D104:D105)</f>
        <v>6.46</v>
      </c>
      <c r="E106" s="92">
        <f>SUM(E104:E105)</f>
        <v>63.17</v>
      </c>
      <c r="F106" s="92">
        <f>SUM(F104:F105)</f>
        <v>339.69</v>
      </c>
      <c r="G106" s="93"/>
      <c r="H106" s="94"/>
    </row>
    <row r="107" spans="1:8" ht="9.75">
      <c r="A107" s="23" t="s">
        <v>46</v>
      </c>
      <c r="B107" s="4">
        <f>SUM(B102,B106)</f>
        <v>1077</v>
      </c>
      <c r="C107" s="4">
        <f>SUM(C102,C106)</f>
        <v>31.450000000000003</v>
      </c>
      <c r="D107" s="4">
        <f>SUM(D102,D106)</f>
        <v>32.489999999999995</v>
      </c>
      <c r="E107" s="4">
        <f>SUM(E102,E106)</f>
        <v>149.77999999999997</v>
      </c>
      <c r="F107" s="4">
        <f>SUM(F102,F106)</f>
        <v>1027.68</v>
      </c>
      <c r="G107" s="4"/>
      <c r="H107" s="14"/>
    </row>
    <row r="108" spans="1:8" ht="9.75">
      <c r="A108" s="149" t="s">
        <v>47</v>
      </c>
      <c r="B108" s="149"/>
      <c r="C108" s="149"/>
      <c r="D108" s="149"/>
      <c r="E108" s="149"/>
      <c r="F108" s="149"/>
      <c r="G108" s="149"/>
      <c r="H108" s="149"/>
    </row>
    <row r="109" spans="1:8" ht="9.75">
      <c r="A109" s="147" t="s">
        <v>2</v>
      </c>
      <c r="B109" s="151" t="s">
        <v>175</v>
      </c>
      <c r="C109" s="145"/>
      <c r="D109" s="145"/>
      <c r="E109" s="145"/>
      <c r="F109" s="146"/>
      <c r="G109" s="147" t="s">
        <v>4</v>
      </c>
      <c r="H109" s="147" t="s">
        <v>5</v>
      </c>
    </row>
    <row r="110" spans="1:8" ht="13.5" customHeight="1">
      <c r="A110" s="150"/>
      <c r="B110" s="3" t="s">
        <v>6</v>
      </c>
      <c r="C110" s="2" t="s">
        <v>7</v>
      </c>
      <c r="D110" s="2" t="s">
        <v>8</v>
      </c>
      <c r="E110" s="2" t="s">
        <v>9</v>
      </c>
      <c r="F110" s="2" t="s">
        <v>10</v>
      </c>
      <c r="G110" s="150"/>
      <c r="H110" s="150"/>
    </row>
    <row r="111" spans="1:8" ht="9.75">
      <c r="A111" s="143" t="s">
        <v>224</v>
      </c>
      <c r="B111" s="145"/>
      <c r="C111" s="145"/>
      <c r="D111" s="145"/>
      <c r="E111" s="145"/>
      <c r="F111" s="145"/>
      <c r="G111" s="144"/>
      <c r="H111" s="148"/>
    </row>
    <row r="112" spans="1:8" ht="12" customHeight="1">
      <c r="A112" s="14" t="s">
        <v>62</v>
      </c>
      <c r="B112" s="77">
        <v>260</v>
      </c>
      <c r="C112" s="62">
        <v>2</v>
      </c>
      <c r="D112" s="62">
        <v>6.59</v>
      </c>
      <c r="E112" s="62">
        <v>10.45</v>
      </c>
      <c r="F112" s="62">
        <v>108.33</v>
      </c>
      <c r="G112" s="8" t="s">
        <v>229</v>
      </c>
      <c r="H112" s="21" t="s">
        <v>64</v>
      </c>
    </row>
    <row r="113" spans="1:8" ht="9.75">
      <c r="A113" s="15" t="s">
        <v>151</v>
      </c>
      <c r="B113" s="18">
        <v>100</v>
      </c>
      <c r="C113" s="7">
        <v>13.59</v>
      </c>
      <c r="D113" s="7">
        <v>8.59</v>
      </c>
      <c r="E113" s="7">
        <v>13.49</v>
      </c>
      <c r="F113" s="7">
        <v>188.27</v>
      </c>
      <c r="G113" s="70" t="s">
        <v>152</v>
      </c>
      <c r="H113" s="66" t="s">
        <v>153</v>
      </c>
    </row>
    <row r="114" spans="1:8" ht="9.75">
      <c r="A114" s="33" t="s">
        <v>77</v>
      </c>
      <c r="B114" s="102">
        <v>180</v>
      </c>
      <c r="C114" s="7">
        <v>3.4</v>
      </c>
      <c r="D114" s="7">
        <v>5.2</v>
      </c>
      <c r="E114" s="7">
        <v>27.6</v>
      </c>
      <c r="F114" s="7">
        <v>170.8</v>
      </c>
      <c r="G114" s="8" t="s">
        <v>78</v>
      </c>
      <c r="H114" s="21" t="s">
        <v>79</v>
      </c>
    </row>
    <row r="115" spans="1:8" s="85" customFormat="1" ht="12.75" customHeight="1">
      <c r="A115" s="98" t="s">
        <v>59</v>
      </c>
      <c r="B115" s="83">
        <v>222</v>
      </c>
      <c r="C115" s="106">
        <v>0.13</v>
      </c>
      <c r="D115" s="106">
        <v>0.02</v>
      </c>
      <c r="E115" s="106">
        <v>15.2</v>
      </c>
      <c r="F115" s="106">
        <v>62</v>
      </c>
      <c r="G115" s="89" t="s">
        <v>60</v>
      </c>
      <c r="H115" s="108" t="s">
        <v>61</v>
      </c>
    </row>
    <row r="116" spans="1:8" ht="9.75">
      <c r="A116" s="33" t="s">
        <v>41</v>
      </c>
      <c r="B116" s="13">
        <v>20</v>
      </c>
      <c r="C116" s="18">
        <v>1.3</v>
      </c>
      <c r="D116" s="18">
        <v>0.2</v>
      </c>
      <c r="E116" s="18">
        <v>8.6</v>
      </c>
      <c r="F116" s="18">
        <v>43</v>
      </c>
      <c r="G116" s="34">
        <v>11</v>
      </c>
      <c r="H116" s="35" t="s">
        <v>42</v>
      </c>
    </row>
    <row r="117" spans="1:8" ht="9.75">
      <c r="A117" s="23" t="s">
        <v>25</v>
      </c>
      <c r="B117" s="24">
        <f>SUM(B112:B116)</f>
        <v>782</v>
      </c>
      <c r="C117" s="24">
        <f>SUM(C112:C116)</f>
        <v>20.419999999999998</v>
      </c>
      <c r="D117" s="24">
        <f>SUM(D112:D116)</f>
        <v>20.599999999999998</v>
      </c>
      <c r="E117" s="24">
        <f>SUM(E112:E116)</f>
        <v>75.33999999999999</v>
      </c>
      <c r="F117" s="24">
        <f>SUM(F112:F116)</f>
        <v>572.4000000000001</v>
      </c>
      <c r="G117" s="4"/>
      <c r="H117" s="14"/>
    </row>
    <row r="118" spans="1:8" ht="9.75">
      <c r="A118" s="157" t="s">
        <v>215</v>
      </c>
      <c r="B118" s="158"/>
      <c r="C118" s="160"/>
      <c r="D118" s="160"/>
      <c r="E118" s="160"/>
      <c r="F118" s="160"/>
      <c r="G118" s="158"/>
      <c r="H118" s="159"/>
    </row>
    <row r="119" spans="1:8" s="85" customFormat="1" ht="9.75">
      <c r="A119" s="98" t="s">
        <v>210</v>
      </c>
      <c r="B119" s="121">
        <v>75</v>
      </c>
      <c r="C119" s="7">
        <v>7.73</v>
      </c>
      <c r="D119" s="7">
        <v>9.5</v>
      </c>
      <c r="E119" s="7">
        <v>27.69</v>
      </c>
      <c r="F119" s="7">
        <v>225.22</v>
      </c>
      <c r="G119" s="84" t="s">
        <v>211</v>
      </c>
      <c r="H119" s="81" t="s">
        <v>212</v>
      </c>
    </row>
    <row r="120" spans="1:8" s="85" customFormat="1" ht="10.5" customHeight="1">
      <c r="A120" s="81" t="s">
        <v>22</v>
      </c>
      <c r="B120" s="88">
        <v>215</v>
      </c>
      <c r="C120" s="88">
        <v>0.07</v>
      </c>
      <c r="D120" s="88">
        <v>0.02</v>
      </c>
      <c r="E120" s="88">
        <v>15</v>
      </c>
      <c r="F120" s="88">
        <v>60</v>
      </c>
      <c r="G120" s="89" t="s">
        <v>23</v>
      </c>
      <c r="H120" s="90" t="s">
        <v>24</v>
      </c>
    </row>
    <row r="121" spans="1:8" s="95" customFormat="1" ht="12" customHeight="1">
      <c r="A121" s="91" t="s">
        <v>25</v>
      </c>
      <c r="B121" s="92">
        <f>SUM(B119:B120)</f>
        <v>290</v>
      </c>
      <c r="C121" s="92">
        <f>SUM(C119:C120)</f>
        <v>7.800000000000001</v>
      </c>
      <c r="D121" s="92">
        <f>SUM(D119:D120)</f>
        <v>9.52</v>
      </c>
      <c r="E121" s="92">
        <f>SUM(E119:E120)</f>
        <v>42.69</v>
      </c>
      <c r="F121" s="92">
        <f>SUM(F119:F120)</f>
        <v>285.22</v>
      </c>
      <c r="G121" s="93"/>
      <c r="H121" s="94"/>
    </row>
    <row r="122" spans="1:8" ht="9.75">
      <c r="A122" s="23" t="s">
        <v>46</v>
      </c>
      <c r="B122" s="4">
        <f>SUM(B117,B121)</f>
        <v>1072</v>
      </c>
      <c r="C122" s="4">
        <f>SUM(C117,C121)</f>
        <v>28.22</v>
      </c>
      <c r="D122" s="4">
        <f>SUM(D117,D121)</f>
        <v>30.119999999999997</v>
      </c>
      <c r="E122" s="4">
        <f>SUM(E117,E121)</f>
        <v>118.02999999999999</v>
      </c>
      <c r="F122" s="4">
        <f>SUM(F117,F121)</f>
        <v>857.6200000000001</v>
      </c>
      <c r="G122" s="4"/>
      <c r="H122" s="14"/>
    </row>
    <row r="123" spans="1:8" ht="9.75">
      <c r="A123" s="151" t="s">
        <v>73</v>
      </c>
      <c r="B123" s="145"/>
      <c r="C123" s="145"/>
      <c r="D123" s="145"/>
      <c r="E123" s="145"/>
      <c r="F123" s="145"/>
      <c r="G123" s="145"/>
      <c r="H123" s="146"/>
    </row>
    <row r="124" spans="1:8" ht="9.75">
      <c r="A124" s="147" t="s">
        <v>2</v>
      </c>
      <c r="B124" s="151" t="s">
        <v>175</v>
      </c>
      <c r="C124" s="145"/>
      <c r="D124" s="145"/>
      <c r="E124" s="145"/>
      <c r="F124" s="146"/>
      <c r="G124" s="147" t="s">
        <v>4</v>
      </c>
      <c r="H124" s="147" t="s">
        <v>5</v>
      </c>
    </row>
    <row r="125" spans="1:8" ht="15" customHeight="1">
      <c r="A125" s="150"/>
      <c r="B125" s="3" t="s">
        <v>6</v>
      </c>
      <c r="C125" s="2" t="s">
        <v>7</v>
      </c>
      <c r="D125" s="2" t="s">
        <v>8</v>
      </c>
      <c r="E125" s="2" t="s">
        <v>9</v>
      </c>
      <c r="F125" s="2" t="s">
        <v>10</v>
      </c>
      <c r="G125" s="150"/>
      <c r="H125" s="150"/>
    </row>
    <row r="126" spans="1:8" ht="9.75">
      <c r="A126" s="143" t="s">
        <v>224</v>
      </c>
      <c r="B126" s="145"/>
      <c r="C126" s="145"/>
      <c r="D126" s="145"/>
      <c r="E126" s="145"/>
      <c r="F126" s="145"/>
      <c r="G126" s="144"/>
      <c r="H126" s="148"/>
    </row>
    <row r="127" spans="1:8" ht="13.5" customHeight="1">
      <c r="A127" s="14" t="s">
        <v>27</v>
      </c>
      <c r="B127" s="112">
        <v>250</v>
      </c>
      <c r="C127" s="62">
        <v>2.03</v>
      </c>
      <c r="D127" s="62">
        <v>2.74</v>
      </c>
      <c r="E127" s="62">
        <v>16.27</v>
      </c>
      <c r="F127" s="62">
        <v>96.41</v>
      </c>
      <c r="G127" s="25" t="s">
        <v>28</v>
      </c>
      <c r="H127" s="21" t="s">
        <v>29</v>
      </c>
    </row>
    <row r="128" spans="1:8" ht="9.75">
      <c r="A128" s="22" t="s">
        <v>155</v>
      </c>
      <c r="B128" s="6">
        <v>250</v>
      </c>
      <c r="C128" s="7">
        <v>18.64</v>
      </c>
      <c r="D128" s="7">
        <v>15.04</v>
      </c>
      <c r="E128" s="7">
        <v>54.74</v>
      </c>
      <c r="F128" s="7">
        <v>425.32</v>
      </c>
      <c r="G128" s="19" t="s">
        <v>156</v>
      </c>
      <c r="H128" s="20" t="s">
        <v>157</v>
      </c>
    </row>
    <row r="129" spans="1:8" s="85" customFormat="1" ht="10.5" customHeight="1">
      <c r="A129" s="81" t="s">
        <v>22</v>
      </c>
      <c r="B129" s="88">
        <v>215</v>
      </c>
      <c r="C129" s="88">
        <v>0.07</v>
      </c>
      <c r="D129" s="88">
        <v>0.02</v>
      </c>
      <c r="E129" s="88">
        <v>15</v>
      </c>
      <c r="F129" s="88">
        <v>60</v>
      </c>
      <c r="G129" s="89" t="s">
        <v>23</v>
      </c>
      <c r="H129" s="90" t="s">
        <v>24</v>
      </c>
    </row>
    <row r="130" spans="1:8" ht="9.75">
      <c r="A130" s="33" t="s">
        <v>41</v>
      </c>
      <c r="B130" s="13">
        <v>20</v>
      </c>
      <c r="C130" s="18">
        <v>1.3</v>
      </c>
      <c r="D130" s="18">
        <v>0.2</v>
      </c>
      <c r="E130" s="18">
        <v>8.6</v>
      </c>
      <c r="F130" s="18">
        <v>43</v>
      </c>
      <c r="G130" s="34">
        <v>11</v>
      </c>
      <c r="H130" s="35" t="s">
        <v>42</v>
      </c>
    </row>
    <row r="131" spans="1:8" ht="9.75">
      <c r="A131" s="23" t="s">
        <v>25</v>
      </c>
      <c r="B131" s="24">
        <f>SUM(B127:B130)</f>
        <v>735</v>
      </c>
      <c r="C131" s="24">
        <f>SUM(C127:C130)</f>
        <v>22.040000000000003</v>
      </c>
      <c r="D131" s="24">
        <f>SUM(D127:D130)</f>
        <v>18</v>
      </c>
      <c r="E131" s="24">
        <f>SUM(E127:E130)</f>
        <v>94.61</v>
      </c>
      <c r="F131" s="24">
        <f>SUM(F127:F130)</f>
        <v>624.73</v>
      </c>
      <c r="G131" s="4"/>
      <c r="H131" s="14"/>
    </row>
    <row r="132" spans="1:8" ht="9.75">
      <c r="A132" s="157" t="s">
        <v>215</v>
      </c>
      <c r="B132" s="158"/>
      <c r="C132" s="158"/>
      <c r="D132" s="158"/>
      <c r="E132" s="158"/>
      <c r="F132" s="158"/>
      <c r="G132" s="158"/>
      <c r="H132" s="159"/>
    </row>
    <row r="133" spans="1:8" s="54" customFormat="1" ht="9.75">
      <c r="A133" s="49" t="s">
        <v>194</v>
      </c>
      <c r="B133" s="86">
        <v>100</v>
      </c>
      <c r="C133" s="7">
        <v>3.87</v>
      </c>
      <c r="D133" s="7">
        <v>12.1</v>
      </c>
      <c r="E133" s="7">
        <v>46.9</v>
      </c>
      <c r="F133" s="7">
        <v>309.7</v>
      </c>
      <c r="G133" s="110" t="s">
        <v>195</v>
      </c>
      <c r="H133" s="9" t="s">
        <v>196</v>
      </c>
    </row>
    <row r="134" spans="1:8" ht="9.75">
      <c r="A134" s="44" t="s">
        <v>59</v>
      </c>
      <c r="B134" s="12">
        <v>222</v>
      </c>
      <c r="C134" s="11">
        <v>0.13</v>
      </c>
      <c r="D134" s="11">
        <v>0.02</v>
      </c>
      <c r="E134" s="11">
        <v>15.2</v>
      </c>
      <c r="F134" s="11">
        <v>62</v>
      </c>
      <c r="G134" s="12" t="s">
        <v>60</v>
      </c>
      <c r="H134" s="45" t="s">
        <v>61</v>
      </c>
    </row>
    <row r="135" spans="1:8" s="95" customFormat="1" ht="12" customHeight="1">
      <c r="A135" s="91" t="s">
        <v>25</v>
      </c>
      <c r="B135" s="92">
        <f>SUM(B133:B134)</f>
        <v>322</v>
      </c>
      <c r="C135" s="92">
        <f>SUM(C133:C134)</f>
        <v>4</v>
      </c>
      <c r="D135" s="92">
        <f>SUM(D133:D134)</f>
        <v>12.12</v>
      </c>
      <c r="E135" s="92">
        <f>SUM(E133:E134)</f>
        <v>62.099999999999994</v>
      </c>
      <c r="F135" s="92">
        <f>SUM(F133:F134)</f>
        <v>371.7</v>
      </c>
      <c r="G135" s="93"/>
      <c r="H135" s="94"/>
    </row>
    <row r="136" spans="1:8" ht="9.75">
      <c r="A136" s="23" t="s">
        <v>46</v>
      </c>
      <c r="B136" s="4">
        <f>SUM(B131,B135)</f>
        <v>1057</v>
      </c>
      <c r="C136" s="4">
        <f>SUM(C131,C135)</f>
        <v>26.040000000000003</v>
      </c>
      <c r="D136" s="4">
        <f>SUM(D131,D135)</f>
        <v>30.119999999999997</v>
      </c>
      <c r="E136" s="4">
        <f>SUM(E131,E135)</f>
        <v>156.70999999999998</v>
      </c>
      <c r="F136" s="4">
        <f>SUM(F131,F135)</f>
        <v>996.4300000000001</v>
      </c>
      <c r="G136" s="4"/>
      <c r="H136" s="14"/>
    </row>
    <row r="137" spans="1:8" ht="9.75">
      <c r="A137" s="151" t="s">
        <v>100</v>
      </c>
      <c r="B137" s="145"/>
      <c r="C137" s="145"/>
      <c r="D137" s="145"/>
      <c r="E137" s="145"/>
      <c r="F137" s="145"/>
      <c r="G137" s="145"/>
      <c r="H137" s="146"/>
    </row>
    <row r="138" spans="1:8" ht="9.75">
      <c r="A138" s="147" t="s">
        <v>2</v>
      </c>
      <c r="B138" s="151" t="s">
        <v>175</v>
      </c>
      <c r="C138" s="145"/>
      <c r="D138" s="145"/>
      <c r="E138" s="145"/>
      <c r="F138" s="146"/>
      <c r="G138" s="147" t="s">
        <v>4</v>
      </c>
      <c r="H138" s="147" t="s">
        <v>5</v>
      </c>
    </row>
    <row r="139" spans="1:8" ht="10.5" customHeight="1">
      <c r="A139" s="150"/>
      <c r="B139" s="3" t="s">
        <v>6</v>
      </c>
      <c r="C139" s="2" t="s">
        <v>7</v>
      </c>
      <c r="D139" s="2" t="s">
        <v>8</v>
      </c>
      <c r="E139" s="2" t="s">
        <v>9</v>
      </c>
      <c r="F139" s="2" t="s">
        <v>10</v>
      </c>
      <c r="G139" s="150"/>
      <c r="H139" s="150"/>
    </row>
    <row r="140" spans="1:8" ht="9.75">
      <c r="A140" s="143" t="s">
        <v>224</v>
      </c>
      <c r="B140" s="145"/>
      <c r="C140" s="145"/>
      <c r="D140" s="145"/>
      <c r="E140" s="145"/>
      <c r="F140" s="145"/>
      <c r="G140" s="144"/>
      <c r="H140" s="148"/>
    </row>
    <row r="141" spans="1:8" ht="13.5" customHeight="1">
      <c r="A141" s="15" t="s">
        <v>107</v>
      </c>
      <c r="B141" s="112">
        <v>260</v>
      </c>
      <c r="C141" s="7">
        <v>4.14</v>
      </c>
      <c r="D141" s="7">
        <v>3.93</v>
      </c>
      <c r="E141" s="7">
        <v>17.24</v>
      </c>
      <c r="F141" s="7">
        <v>124.62</v>
      </c>
      <c r="G141" s="56" t="s">
        <v>230</v>
      </c>
      <c r="H141" s="31" t="s">
        <v>109</v>
      </c>
    </row>
    <row r="142" spans="1:8" ht="9.75">
      <c r="A142" s="33" t="s">
        <v>159</v>
      </c>
      <c r="B142" s="113">
        <v>100</v>
      </c>
      <c r="C142" s="123">
        <v>14.1</v>
      </c>
      <c r="D142" s="123">
        <v>15.3</v>
      </c>
      <c r="E142" s="123">
        <v>3.2</v>
      </c>
      <c r="F142" s="123">
        <v>205.9</v>
      </c>
      <c r="G142" s="8" t="s">
        <v>160</v>
      </c>
      <c r="H142" s="21" t="s">
        <v>161</v>
      </c>
    </row>
    <row r="143" spans="1:8" ht="9.75">
      <c r="A143" s="15" t="s">
        <v>162</v>
      </c>
      <c r="B143" s="36">
        <v>180</v>
      </c>
      <c r="C143" s="7">
        <v>6.62</v>
      </c>
      <c r="D143" s="7">
        <v>5.42</v>
      </c>
      <c r="E143" s="7">
        <v>31.73</v>
      </c>
      <c r="F143" s="7">
        <v>202.14</v>
      </c>
      <c r="G143" s="39" t="s">
        <v>69</v>
      </c>
      <c r="H143" s="15" t="s">
        <v>70</v>
      </c>
    </row>
    <row r="144" spans="1:8" ht="9.75">
      <c r="A144" s="44" t="s">
        <v>59</v>
      </c>
      <c r="B144" s="12">
        <v>222</v>
      </c>
      <c r="C144" s="11">
        <v>0.13</v>
      </c>
      <c r="D144" s="11">
        <v>0.02</v>
      </c>
      <c r="E144" s="11">
        <v>15.2</v>
      </c>
      <c r="F144" s="11">
        <v>62</v>
      </c>
      <c r="G144" s="12" t="s">
        <v>60</v>
      </c>
      <c r="H144" s="45" t="s">
        <v>61</v>
      </c>
    </row>
    <row r="145" spans="1:8" ht="9.75">
      <c r="A145" s="33" t="s">
        <v>41</v>
      </c>
      <c r="B145" s="13">
        <v>20</v>
      </c>
      <c r="C145" s="18">
        <v>1.3</v>
      </c>
      <c r="D145" s="18">
        <v>0.2</v>
      </c>
      <c r="E145" s="18">
        <v>8.6</v>
      </c>
      <c r="F145" s="18">
        <v>43</v>
      </c>
      <c r="G145" s="34">
        <v>11</v>
      </c>
      <c r="H145" s="35" t="s">
        <v>42</v>
      </c>
    </row>
    <row r="146" spans="1:8" ht="9.75">
      <c r="A146" s="23" t="s">
        <v>25</v>
      </c>
      <c r="B146" s="24">
        <f>SUM(B141:B145)</f>
        <v>782</v>
      </c>
      <c r="C146" s="24">
        <f>SUM(C141:C145)</f>
        <v>26.29</v>
      </c>
      <c r="D146" s="24">
        <f>SUM(D141:D145)</f>
        <v>24.869999999999997</v>
      </c>
      <c r="E146" s="24">
        <f>SUM(E141:E145)</f>
        <v>75.97</v>
      </c>
      <c r="F146" s="24">
        <f>SUM(F141:F145)</f>
        <v>637.66</v>
      </c>
      <c r="G146" s="4"/>
      <c r="H146" s="14"/>
    </row>
    <row r="147" spans="1:8" ht="9.75">
      <c r="A147" s="157" t="s">
        <v>215</v>
      </c>
      <c r="B147" s="158"/>
      <c r="C147" s="158"/>
      <c r="D147" s="158"/>
      <c r="E147" s="158"/>
      <c r="F147" s="158"/>
      <c r="G147" s="158"/>
      <c r="H147" s="159"/>
    </row>
    <row r="148" spans="1:8" s="85" customFormat="1" ht="9.75">
      <c r="A148" s="81" t="s">
        <v>177</v>
      </c>
      <c r="B148" s="82">
        <v>60</v>
      </c>
      <c r="C148" s="7">
        <v>5.86</v>
      </c>
      <c r="D148" s="7">
        <v>6.96</v>
      </c>
      <c r="E148" s="7">
        <v>17.54</v>
      </c>
      <c r="F148" s="7">
        <v>158.41</v>
      </c>
      <c r="G148" s="84" t="s">
        <v>178</v>
      </c>
      <c r="H148" s="81" t="s">
        <v>179</v>
      </c>
    </row>
    <row r="149" spans="1:8" s="85" customFormat="1" ht="10.5" customHeight="1">
      <c r="A149" s="81" t="s">
        <v>22</v>
      </c>
      <c r="B149" s="88">
        <v>215</v>
      </c>
      <c r="C149" s="88">
        <v>0.07</v>
      </c>
      <c r="D149" s="88">
        <v>0.02</v>
      </c>
      <c r="E149" s="88">
        <v>15</v>
      </c>
      <c r="F149" s="88">
        <v>60</v>
      </c>
      <c r="G149" s="89" t="s">
        <v>23</v>
      </c>
      <c r="H149" s="90" t="s">
        <v>24</v>
      </c>
    </row>
    <row r="150" spans="1:8" s="95" customFormat="1" ht="12" customHeight="1">
      <c r="A150" s="91" t="s">
        <v>25</v>
      </c>
      <c r="B150" s="92">
        <f>SUM(B148:B149)</f>
        <v>275</v>
      </c>
      <c r="C150" s="92">
        <f>SUM(C148:C149)</f>
        <v>5.930000000000001</v>
      </c>
      <c r="D150" s="92">
        <f>SUM(D148:D149)</f>
        <v>6.9799999999999995</v>
      </c>
      <c r="E150" s="92">
        <f>SUM(E148:E149)</f>
        <v>32.54</v>
      </c>
      <c r="F150" s="92">
        <f>SUM(F148:F149)</f>
        <v>218.41</v>
      </c>
      <c r="G150" s="93"/>
      <c r="H150" s="94"/>
    </row>
    <row r="151" spans="1:8" ht="9.75">
      <c r="A151" s="23" t="s">
        <v>46</v>
      </c>
      <c r="B151" s="4">
        <f>SUM(B146,B150)</f>
        <v>1057</v>
      </c>
      <c r="C151" s="4">
        <f>SUM(C146,C150)</f>
        <v>32.22</v>
      </c>
      <c r="D151" s="4">
        <f>SUM(D146,D150)</f>
        <v>31.849999999999998</v>
      </c>
      <c r="E151" s="4">
        <f>SUM(E146,E150)</f>
        <v>108.50999999999999</v>
      </c>
      <c r="F151" s="4">
        <f>SUM(F146,F150)</f>
        <v>856.0699999999999</v>
      </c>
      <c r="G151" s="4"/>
      <c r="H151" s="14"/>
    </row>
    <row r="152" spans="1:8" ht="9.75">
      <c r="A152" s="149" t="s">
        <v>115</v>
      </c>
      <c r="B152" s="149"/>
      <c r="C152" s="149"/>
      <c r="D152" s="149"/>
      <c r="E152" s="149"/>
      <c r="F152" s="149"/>
      <c r="G152" s="149"/>
      <c r="H152" s="149"/>
    </row>
    <row r="153" spans="1:8" ht="9.75">
      <c r="A153" s="147" t="s">
        <v>2</v>
      </c>
      <c r="B153" s="151" t="s">
        <v>175</v>
      </c>
      <c r="C153" s="145"/>
      <c r="D153" s="145"/>
      <c r="E153" s="145"/>
      <c r="F153" s="146"/>
      <c r="G153" s="147" t="s">
        <v>4</v>
      </c>
      <c r="H153" s="147" t="s">
        <v>5</v>
      </c>
    </row>
    <row r="154" spans="1:8" ht="11.25" customHeight="1">
      <c r="A154" s="150"/>
      <c r="B154" s="3" t="s">
        <v>6</v>
      </c>
      <c r="C154" s="2" t="s">
        <v>7</v>
      </c>
      <c r="D154" s="2" t="s">
        <v>8</v>
      </c>
      <c r="E154" s="2" t="s">
        <v>9</v>
      </c>
      <c r="F154" s="2" t="s">
        <v>10</v>
      </c>
      <c r="G154" s="150"/>
      <c r="H154" s="150"/>
    </row>
    <row r="155" spans="1:8" ht="9.75">
      <c r="A155" s="143" t="s">
        <v>224</v>
      </c>
      <c r="B155" s="145"/>
      <c r="C155" s="145"/>
      <c r="D155" s="145"/>
      <c r="E155" s="145"/>
      <c r="F155" s="145"/>
      <c r="G155" s="144"/>
      <c r="H155" s="148"/>
    </row>
    <row r="156" spans="1:8" ht="12.75" customHeight="1">
      <c r="A156" s="14" t="s">
        <v>135</v>
      </c>
      <c r="B156" s="112">
        <v>260</v>
      </c>
      <c r="C156" s="62">
        <v>1.74</v>
      </c>
      <c r="D156" s="62">
        <v>6.33</v>
      </c>
      <c r="E156" s="62">
        <v>11.16</v>
      </c>
      <c r="F156" s="62">
        <v>111.14</v>
      </c>
      <c r="G156" s="25" t="s">
        <v>231</v>
      </c>
      <c r="H156" s="65" t="s">
        <v>137</v>
      </c>
    </row>
    <row r="157" spans="1:8" ht="9.75">
      <c r="A157" s="22" t="s">
        <v>89</v>
      </c>
      <c r="B157" s="41">
        <v>100</v>
      </c>
      <c r="C157" s="62">
        <v>21.77</v>
      </c>
      <c r="D157" s="62">
        <v>8.2</v>
      </c>
      <c r="E157" s="62">
        <v>7.88</v>
      </c>
      <c r="F157" s="62">
        <v>189.56</v>
      </c>
      <c r="G157" s="19" t="s">
        <v>90</v>
      </c>
      <c r="H157" s="26" t="s">
        <v>91</v>
      </c>
    </row>
    <row r="158" spans="1:8" ht="12" customHeight="1">
      <c r="A158" s="33" t="s">
        <v>52</v>
      </c>
      <c r="B158" s="6">
        <v>180</v>
      </c>
      <c r="C158" s="7">
        <v>10.32</v>
      </c>
      <c r="D158" s="7">
        <v>7.31</v>
      </c>
      <c r="E158" s="7">
        <v>46.37</v>
      </c>
      <c r="F158" s="7">
        <v>292.5</v>
      </c>
      <c r="G158" s="48" t="s">
        <v>53</v>
      </c>
      <c r="H158" s="61" t="s">
        <v>54</v>
      </c>
    </row>
    <row r="159" spans="1:8" s="85" customFormat="1" ht="10.5" customHeight="1">
      <c r="A159" s="81" t="s">
        <v>22</v>
      </c>
      <c r="B159" s="88">
        <v>215</v>
      </c>
      <c r="C159" s="88">
        <v>0.07</v>
      </c>
      <c r="D159" s="88">
        <v>0.02</v>
      </c>
      <c r="E159" s="88">
        <v>15</v>
      </c>
      <c r="F159" s="88">
        <v>60</v>
      </c>
      <c r="G159" s="89" t="s">
        <v>23</v>
      </c>
      <c r="H159" s="90" t="s">
        <v>24</v>
      </c>
    </row>
    <row r="160" spans="1:8" ht="9.75">
      <c r="A160" s="33" t="s">
        <v>41</v>
      </c>
      <c r="B160" s="13">
        <v>20</v>
      </c>
      <c r="C160" s="18">
        <v>1.3</v>
      </c>
      <c r="D160" s="18">
        <v>0.2</v>
      </c>
      <c r="E160" s="18">
        <v>8.6</v>
      </c>
      <c r="F160" s="18">
        <v>43</v>
      </c>
      <c r="G160" s="34">
        <v>11</v>
      </c>
      <c r="H160" s="35" t="s">
        <v>42</v>
      </c>
    </row>
    <row r="161" spans="1:8" ht="9.75">
      <c r="A161" s="23" t="s">
        <v>25</v>
      </c>
      <c r="B161" s="24">
        <f>SUM(B156:B160)</f>
        <v>775</v>
      </c>
      <c r="C161" s="24">
        <f>SUM(C156:C160)</f>
        <v>35.199999999999996</v>
      </c>
      <c r="D161" s="24">
        <f>SUM(D156:D160)</f>
        <v>22.06</v>
      </c>
      <c r="E161" s="24">
        <f>SUM(E156:E160)</f>
        <v>89.00999999999999</v>
      </c>
      <c r="F161" s="24">
        <f>SUM(F156:F160)</f>
        <v>696.2</v>
      </c>
      <c r="G161" s="4"/>
      <c r="H161" s="14"/>
    </row>
    <row r="162" spans="1:8" ht="9.75">
      <c r="A162" s="157" t="s">
        <v>215</v>
      </c>
      <c r="B162" s="158"/>
      <c r="C162" s="158"/>
      <c r="D162" s="158"/>
      <c r="E162" s="158"/>
      <c r="F162" s="158"/>
      <c r="G162" s="158"/>
      <c r="H162" s="159"/>
    </row>
    <row r="163" spans="1:8" s="85" customFormat="1" ht="9.75">
      <c r="A163" s="118" t="s">
        <v>104</v>
      </c>
      <c r="B163" s="82">
        <v>80</v>
      </c>
      <c r="C163" s="83">
        <v>8.22</v>
      </c>
      <c r="D163" s="83">
        <v>10.3</v>
      </c>
      <c r="E163" s="120">
        <v>21.86</v>
      </c>
      <c r="F163" s="83">
        <v>212.8</v>
      </c>
      <c r="G163" s="119" t="s">
        <v>105</v>
      </c>
      <c r="H163" s="81" t="s">
        <v>106</v>
      </c>
    </row>
    <row r="164" spans="1:8" s="85" customFormat="1" ht="10.5" customHeight="1">
      <c r="A164" s="98" t="s">
        <v>59</v>
      </c>
      <c r="B164" s="83">
        <v>222</v>
      </c>
      <c r="C164" s="106">
        <v>0.13</v>
      </c>
      <c r="D164" s="106">
        <v>0.02</v>
      </c>
      <c r="E164" s="106">
        <v>15.2</v>
      </c>
      <c r="F164" s="106">
        <v>62</v>
      </c>
      <c r="G164" s="89" t="s">
        <v>60</v>
      </c>
      <c r="H164" s="108" t="s">
        <v>61</v>
      </c>
    </row>
    <row r="165" spans="1:8" s="95" customFormat="1" ht="12" customHeight="1">
      <c r="A165" s="91" t="s">
        <v>25</v>
      </c>
      <c r="B165" s="92">
        <f>SUM(B163:B164)</f>
        <v>302</v>
      </c>
      <c r="C165" s="92">
        <f>SUM(C163:C164)</f>
        <v>8.350000000000001</v>
      </c>
      <c r="D165" s="92">
        <f>SUM(D163:D164)</f>
        <v>10.32</v>
      </c>
      <c r="E165" s="92">
        <f>SUM(E163:E164)</f>
        <v>37.06</v>
      </c>
      <c r="F165" s="92">
        <f>SUM(F163:F164)</f>
        <v>274.8</v>
      </c>
      <c r="G165" s="93"/>
      <c r="H165" s="94"/>
    </row>
    <row r="166" spans="1:8" ht="9.75">
      <c r="A166" s="23" t="s">
        <v>46</v>
      </c>
      <c r="B166" s="4">
        <f>SUM(B161,B165)</f>
        <v>1077</v>
      </c>
      <c r="C166" s="4">
        <f>SUM(C161,C165)</f>
        <v>43.55</v>
      </c>
      <c r="D166" s="4">
        <f>SUM(D161,D165)</f>
        <v>32.379999999999995</v>
      </c>
      <c r="E166" s="4">
        <f>SUM(E161,E165)</f>
        <v>126.07</v>
      </c>
      <c r="F166" s="4">
        <f>SUM(F161,F165)</f>
        <v>971</v>
      </c>
      <c r="G166" s="4"/>
      <c r="H166" s="14"/>
    </row>
    <row r="167" spans="1:8" ht="9.75">
      <c r="A167" s="149" t="s">
        <v>130</v>
      </c>
      <c r="B167" s="149"/>
      <c r="C167" s="149"/>
      <c r="D167" s="149"/>
      <c r="E167" s="149"/>
      <c r="F167" s="149"/>
      <c r="G167" s="149"/>
      <c r="H167" s="149"/>
    </row>
    <row r="168" spans="1:8" ht="9.75">
      <c r="A168" s="147" t="s">
        <v>2</v>
      </c>
      <c r="B168" s="151" t="s">
        <v>175</v>
      </c>
      <c r="C168" s="145"/>
      <c r="D168" s="145"/>
      <c r="E168" s="145"/>
      <c r="F168" s="146"/>
      <c r="G168" s="147" t="s">
        <v>4</v>
      </c>
      <c r="H168" s="147" t="s">
        <v>5</v>
      </c>
    </row>
    <row r="169" spans="1:8" ht="14.25" customHeight="1">
      <c r="A169" s="150"/>
      <c r="B169" s="3" t="s">
        <v>6</v>
      </c>
      <c r="C169" s="2" t="s">
        <v>7</v>
      </c>
      <c r="D169" s="2" t="s">
        <v>8</v>
      </c>
      <c r="E169" s="2" t="s">
        <v>9</v>
      </c>
      <c r="F169" s="2" t="s">
        <v>10</v>
      </c>
      <c r="G169" s="150"/>
      <c r="H169" s="150"/>
    </row>
    <row r="170" spans="1:8" ht="9.75">
      <c r="A170" s="143" t="s">
        <v>224</v>
      </c>
      <c r="B170" s="145"/>
      <c r="C170" s="145"/>
      <c r="D170" s="145"/>
      <c r="E170" s="145"/>
      <c r="F170" s="145"/>
      <c r="G170" s="144"/>
      <c r="H170" s="148"/>
    </row>
    <row r="171" spans="1:8" ht="13.5" customHeight="1">
      <c r="A171" s="15" t="s">
        <v>107</v>
      </c>
      <c r="B171" s="112">
        <v>260</v>
      </c>
      <c r="C171" s="62">
        <v>4.14</v>
      </c>
      <c r="D171" s="62">
        <v>3.93</v>
      </c>
      <c r="E171" s="62">
        <v>17.24</v>
      </c>
      <c r="F171" s="62">
        <v>124.62</v>
      </c>
      <c r="G171" s="56" t="s">
        <v>230</v>
      </c>
      <c r="H171" s="31" t="s">
        <v>109</v>
      </c>
    </row>
    <row r="172" spans="1:8" ht="9.75">
      <c r="A172" s="14" t="s">
        <v>172</v>
      </c>
      <c r="B172" s="126">
        <v>100</v>
      </c>
      <c r="C172" s="7">
        <v>16.56</v>
      </c>
      <c r="D172" s="7">
        <v>12.45</v>
      </c>
      <c r="E172" s="7">
        <v>14.64</v>
      </c>
      <c r="F172" s="7">
        <v>238</v>
      </c>
      <c r="G172" s="19" t="s">
        <v>173</v>
      </c>
      <c r="H172" s="20" t="s">
        <v>174</v>
      </c>
    </row>
    <row r="173" spans="1:8" ht="9.75">
      <c r="A173" s="14" t="s">
        <v>68</v>
      </c>
      <c r="B173" s="36">
        <v>180</v>
      </c>
      <c r="C173" s="7">
        <v>6.62</v>
      </c>
      <c r="D173" s="7">
        <v>5.42</v>
      </c>
      <c r="E173" s="7">
        <v>31.73</v>
      </c>
      <c r="F173" s="7">
        <v>202.14</v>
      </c>
      <c r="G173" s="19" t="s">
        <v>69</v>
      </c>
      <c r="H173" s="14" t="s">
        <v>70</v>
      </c>
    </row>
    <row r="174" spans="1:8" s="85" customFormat="1" ht="10.5" customHeight="1">
      <c r="A174" s="98" t="s">
        <v>59</v>
      </c>
      <c r="B174" s="83">
        <v>222</v>
      </c>
      <c r="C174" s="106">
        <v>0.13</v>
      </c>
      <c r="D174" s="106">
        <v>0.02</v>
      </c>
      <c r="E174" s="106">
        <v>15.2</v>
      </c>
      <c r="F174" s="106">
        <v>62</v>
      </c>
      <c r="G174" s="89" t="s">
        <v>60</v>
      </c>
      <c r="H174" s="108" t="s">
        <v>61</v>
      </c>
    </row>
    <row r="175" spans="1:8" ht="9.75">
      <c r="A175" s="33" t="s">
        <v>41</v>
      </c>
      <c r="B175" s="13">
        <v>20</v>
      </c>
      <c r="C175" s="18">
        <v>1.3</v>
      </c>
      <c r="D175" s="18">
        <v>0.2</v>
      </c>
      <c r="E175" s="18">
        <v>8.6</v>
      </c>
      <c r="F175" s="18">
        <v>43</v>
      </c>
      <c r="G175" s="34">
        <v>11</v>
      </c>
      <c r="H175" s="35" t="s">
        <v>42</v>
      </c>
    </row>
    <row r="176" spans="1:8" ht="9.75">
      <c r="A176" s="23" t="s">
        <v>25</v>
      </c>
      <c r="B176" s="24">
        <f>SUM(B171:B175)</f>
        <v>782</v>
      </c>
      <c r="C176" s="24">
        <f>SUM(C171:C175)</f>
        <v>28.75</v>
      </c>
      <c r="D176" s="24">
        <f>SUM(D171:D175)</f>
        <v>22.019999999999996</v>
      </c>
      <c r="E176" s="24">
        <f>SUM(E171:E175)</f>
        <v>87.41</v>
      </c>
      <c r="F176" s="24">
        <f>SUM(F171:F175)</f>
        <v>669.76</v>
      </c>
      <c r="G176" s="4"/>
      <c r="H176" s="14"/>
    </row>
    <row r="177" spans="1:8" ht="9.75">
      <c r="A177" s="157" t="s">
        <v>215</v>
      </c>
      <c r="B177" s="158"/>
      <c r="C177" s="158"/>
      <c r="D177" s="158"/>
      <c r="E177" s="158"/>
      <c r="F177" s="158"/>
      <c r="G177" s="158"/>
      <c r="H177" s="159"/>
    </row>
    <row r="178" spans="1:8" s="85" customFormat="1" ht="9.75">
      <c r="A178" s="81" t="s">
        <v>182</v>
      </c>
      <c r="B178" s="82">
        <v>60</v>
      </c>
      <c r="C178" s="7">
        <v>7.65</v>
      </c>
      <c r="D178" s="7">
        <v>8.49</v>
      </c>
      <c r="E178" s="7">
        <v>22.6</v>
      </c>
      <c r="F178" s="7">
        <v>199.8</v>
      </c>
      <c r="G178" s="84" t="s">
        <v>183</v>
      </c>
      <c r="H178" s="81" t="s">
        <v>184</v>
      </c>
    </row>
    <row r="179" spans="1:8" s="85" customFormat="1" ht="10.5" customHeight="1">
      <c r="A179" s="81" t="s">
        <v>22</v>
      </c>
      <c r="B179" s="88">
        <v>215</v>
      </c>
      <c r="C179" s="88">
        <v>0.07</v>
      </c>
      <c r="D179" s="88">
        <v>0.02</v>
      </c>
      <c r="E179" s="88">
        <v>15</v>
      </c>
      <c r="F179" s="88">
        <v>60</v>
      </c>
      <c r="G179" s="89" t="s">
        <v>23</v>
      </c>
      <c r="H179" s="90" t="s">
        <v>24</v>
      </c>
    </row>
    <row r="180" spans="1:8" s="95" customFormat="1" ht="12" customHeight="1">
      <c r="A180" s="91" t="s">
        <v>25</v>
      </c>
      <c r="B180" s="92">
        <f>SUM(B178:B179)</f>
        <v>275</v>
      </c>
      <c r="C180" s="92">
        <f>SUM(C178:C179)</f>
        <v>7.720000000000001</v>
      </c>
      <c r="D180" s="92">
        <f>SUM(D178:D179)</f>
        <v>8.51</v>
      </c>
      <c r="E180" s="92">
        <f>SUM(E178:E179)</f>
        <v>37.6</v>
      </c>
      <c r="F180" s="92">
        <f>SUM(F178:F179)</f>
        <v>259.8</v>
      </c>
      <c r="G180" s="93"/>
      <c r="H180" s="94"/>
    </row>
    <row r="181" spans="1:8" ht="9.75">
      <c r="A181" s="23" t="s">
        <v>46</v>
      </c>
      <c r="B181" s="4">
        <f>SUM(B176,B180)</f>
        <v>1057</v>
      </c>
      <c r="C181" s="4">
        <f>SUM(C176,C180)</f>
        <v>36.47</v>
      </c>
      <c r="D181" s="4">
        <f>SUM(D176,D180)</f>
        <v>30.529999999999994</v>
      </c>
      <c r="E181" s="4">
        <f>SUM(E176,E180)</f>
        <v>125.00999999999999</v>
      </c>
      <c r="F181" s="4">
        <f>SUM(F176,F180)</f>
        <v>929.56</v>
      </c>
      <c r="G181" s="4"/>
      <c r="H181" s="14"/>
    </row>
  </sheetData>
  <sheetProtection/>
  <mergeCells count="86">
    <mergeCell ref="A1:H1"/>
    <mergeCell ref="A2:H2"/>
    <mergeCell ref="A3:A4"/>
    <mergeCell ref="B3:F3"/>
    <mergeCell ref="G3:G4"/>
    <mergeCell ref="H3:H4"/>
    <mergeCell ref="A5:H5"/>
    <mergeCell ref="A12:H12"/>
    <mergeCell ref="A17:H17"/>
    <mergeCell ref="A18:A19"/>
    <mergeCell ref="B18:F18"/>
    <mergeCell ref="G18:G19"/>
    <mergeCell ref="H18:H19"/>
    <mergeCell ref="A20:H20"/>
    <mergeCell ref="A27:H27"/>
    <mergeCell ref="A32:H32"/>
    <mergeCell ref="A33:A34"/>
    <mergeCell ref="B33:F33"/>
    <mergeCell ref="G33:G34"/>
    <mergeCell ref="H33:H34"/>
    <mergeCell ref="A35:H35"/>
    <mergeCell ref="A42:H42"/>
    <mergeCell ref="A47:H47"/>
    <mergeCell ref="A48:A49"/>
    <mergeCell ref="B48:F48"/>
    <mergeCell ref="G48:G49"/>
    <mergeCell ref="H48:H49"/>
    <mergeCell ref="A50:H50"/>
    <mergeCell ref="A57:H57"/>
    <mergeCell ref="A62:H62"/>
    <mergeCell ref="A63:A64"/>
    <mergeCell ref="B63:F63"/>
    <mergeCell ref="G63:G64"/>
    <mergeCell ref="H63:H64"/>
    <mergeCell ref="A65:H65"/>
    <mergeCell ref="A72:H72"/>
    <mergeCell ref="A77:H77"/>
    <mergeCell ref="A78:A79"/>
    <mergeCell ref="B78:F78"/>
    <mergeCell ref="G78:G79"/>
    <mergeCell ref="H78:H79"/>
    <mergeCell ref="A80:H80"/>
    <mergeCell ref="A87:H87"/>
    <mergeCell ref="A92:H92"/>
    <mergeCell ref="A93:H93"/>
    <mergeCell ref="A94:A95"/>
    <mergeCell ref="B94:F94"/>
    <mergeCell ref="G94:G95"/>
    <mergeCell ref="H94:H95"/>
    <mergeCell ref="A96:H96"/>
    <mergeCell ref="A103:H103"/>
    <mergeCell ref="A108:H108"/>
    <mergeCell ref="A109:A110"/>
    <mergeCell ref="B109:F109"/>
    <mergeCell ref="G109:G110"/>
    <mergeCell ref="H109:H110"/>
    <mergeCell ref="A111:H111"/>
    <mergeCell ref="A118:H118"/>
    <mergeCell ref="A123:H123"/>
    <mergeCell ref="A124:A125"/>
    <mergeCell ref="B124:F124"/>
    <mergeCell ref="G124:G125"/>
    <mergeCell ref="H124:H125"/>
    <mergeCell ref="A126:H126"/>
    <mergeCell ref="A132:H132"/>
    <mergeCell ref="A137:H137"/>
    <mergeCell ref="A138:A139"/>
    <mergeCell ref="B138:F138"/>
    <mergeCell ref="G138:G139"/>
    <mergeCell ref="H138:H139"/>
    <mergeCell ref="A140:H140"/>
    <mergeCell ref="A147:H147"/>
    <mergeCell ref="A152:H152"/>
    <mergeCell ref="A153:A154"/>
    <mergeCell ref="B153:F153"/>
    <mergeCell ref="G153:G154"/>
    <mergeCell ref="H153:H154"/>
    <mergeCell ref="A170:H170"/>
    <mergeCell ref="A177:H177"/>
    <mergeCell ref="A155:H155"/>
    <mergeCell ref="A162:H162"/>
    <mergeCell ref="A167:H167"/>
    <mergeCell ref="A168:A169"/>
    <mergeCell ref="B168:F168"/>
    <mergeCell ref="G168:G169"/>
    <mergeCell ref="H168:H16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34"/>
  <sheetViews>
    <sheetView zoomScalePageLayoutView="0" workbookViewId="0" topLeftCell="A1">
      <selection activeCell="J20" sqref="J20"/>
    </sheetView>
  </sheetViews>
  <sheetFormatPr defaultColWidth="9.140625" defaultRowHeight="15"/>
  <cols>
    <col min="1" max="1" width="33.57421875" style="1" customWidth="1"/>
    <col min="2" max="2" width="7.7109375" style="1" customWidth="1"/>
    <col min="3" max="3" width="8.00390625" style="1" customWidth="1"/>
    <col min="4" max="4" width="8.140625" style="1" customWidth="1"/>
    <col min="5" max="5" width="9.57421875" style="1" customWidth="1"/>
    <col min="6" max="6" width="7.8515625" style="1" customWidth="1"/>
    <col min="7" max="7" width="8.421875" style="1" customWidth="1"/>
    <col min="8" max="8" width="15.7109375" style="1" customWidth="1"/>
    <col min="9" max="16384" width="9.140625" style="1" customWidth="1"/>
  </cols>
  <sheetData>
    <row r="1" spans="1:8" ht="13.5" customHeight="1">
      <c r="A1" s="161" t="s">
        <v>232</v>
      </c>
      <c r="B1" s="161"/>
      <c r="C1" s="161"/>
      <c r="D1" s="161"/>
      <c r="E1" s="161"/>
      <c r="F1" s="161"/>
      <c r="G1" s="161"/>
      <c r="H1" s="161"/>
    </row>
    <row r="2" spans="1:8" ht="9.75">
      <c r="A2" s="157" t="s">
        <v>0</v>
      </c>
      <c r="B2" s="158"/>
      <c r="C2" s="158"/>
      <c r="D2" s="158"/>
      <c r="E2" s="158"/>
      <c r="F2" s="158"/>
      <c r="G2" s="158"/>
      <c r="H2" s="159"/>
    </row>
    <row r="3" spans="1:8" ht="9.75">
      <c r="A3" s="143" t="s">
        <v>1</v>
      </c>
      <c r="B3" s="144"/>
      <c r="C3" s="144"/>
      <c r="D3" s="144"/>
      <c r="E3" s="144"/>
      <c r="F3" s="144"/>
      <c r="G3" s="144"/>
      <c r="H3" s="148"/>
    </row>
    <row r="4" spans="1:8" ht="9.75">
      <c r="A4" s="147" t="s">
        <v>2</v>
      </c>
      <c r="B4" s="143"/>
      <c r="C4" s="144"/>
      <c r="D4" s="144"/>
      <c r="E4" s="144"/>
      <c r="F4" s="148"/>
      <c r="G4" s="147" t="s">
        <v>4</v>
      </c>
      <c r="H4" s="147" t="s">
        <v>5</v>
      </c>
    </row>
    <row r="5" spans="1:8" ht="15" customHeight="1">
      <c r="A5" s="150"/>
      <c r="B5" s="3" t="s">
        <v>6</v>
      </c>
      <c r="C5" s="2" t="s">
        <v>7</v>
      </c>
      <c r="D5" s="2" t="s">
        <v>8</v>
      </c>
      <c r="E5" s="2" t="s">
        <v>9</v>
      </c>
      <c r="F5" s="2" t="s">
        <v>10</v>
      </c>
      <c r="G5" s="150"/>
      <c r="H5" s="150"/>
    </row>
    <row r="6" spans="1:8" ht="9.75">
      <c r="A6" s="157" t="s">
        <v>216</v>
      </c>
      <c r="B6" s="158"/>
      <c r="C6" s="158"/>
      <c r="D6" s="158"/>
      <c r="E6" s="158"/>
      <c r="F6" s="158"/>
      <c r="G6" s="158"/>
      <c r="H6" s="159"/>
    </row>
    <row r="7" spans="1:8" ht="13.5" customHeight="1">
      <c r="A7" s="14" t="s">
        <v>27</v>
      </c>
      <c r="B7" s="11">
        <v>200</v>
      </c>
      <c r="C7" s="13">
        <v>1.62</v>
      </c>
      <c r="D7" s="13">
        <v>2.19</v>
      </c>
      <c r="E7" s="13">
        <v>12.81</v>
      </c>
      <c r="F7" s="13">
        <v>77.13</v>
      </c>
      <c r="G7" s="25" t="s">
        <v>28</v>
      </c>
      <c r="H7" s="21" t="s">
        <v>29</v>
      </c>
    </row>
    <row r="8" spans="1:8" s="85" customFormat="1" ht="9.75">
      <c r="A8" s="81" t="s">
        <v>177</v>
      </c>
      <c r="B8" s="82">
        <v>100</v>
      </c>
      <c r="C8" s="83">
        <v>9.77</v>
      </c>
      <c r="D8" s="83">
        <v>11.6</v>
      </c>
      <c r="E8" s="83">
        <v>29.23</v>
      </c>
      <c r="F8" s="83">
        <v>264.02</v>
      </c>
      <c r="G8" s="84" t="s">
        <v>178</v>
      </c>
      <c r="H8" s="81" t="s">
        <v>179</v>
      </c>
    </row>
    <row r="9" spans="1:8" ht="9.75">
      <c r="A9" s="14" t="s">
        <v>38</v>
      </c>
      <c r="B9" s="12">
        <v>200</v>
      </c>
      <c r="C9" s="32">
        <v>0.15</v>
      </c>
      <c r="D9" s="32">
        <v>0.06</v>
      </c>
      <c r="E9" s="32">
        <v>20.65</v>
      </c>
      <c r="F9" s="32">
        <v>82.9</v>
      </c>
      <c r="G9" s="13" t="s">
        <v>39</v>
      </c>
      <c r="H9" s="21" t="s">
        <v>40</v>
      </c>
    </row>
    <row r="10" spans="1:8" ht="9.75">
      <c r="A10" s="33" t="s">
        <v>41</v>
      </c>
      <c r="B10" s="13">
        <v>20</v>
      </c>
      <c r="C10" s="18">
        <v>1.3</v>
      </c>
      <c r="D10" s="18">
        <v>0.2</v>
      </c>
      <c r="E10" s="18">
        <v>8.6</v>
      </c>
      <c r="F10" s="18">
        <v>43</v>
      </c>
      <c r="G10" s="34">
        <v>11</v>
      </c>
      <c r="H10" s="35" t="s">
        <v>42</v>
      </c>
    </row>
    <row r="11" spans="1:8" ht="12.75" customHeight="1">
      <c r="A11" s="23" t="s">
        <v>25</v>
      </c>
      <c r="B11" s="4">
        <f>SUM(B7:B10)</f>
        <v>520</v>
      </c>
      <c r="C11" s="24">
        <f>SUM(C7:C10)</f>
        <v>12.840000000000002</v>
      </c>
      <c r="D11" s="24">
        <f>SUM(D7:D10)</f>
        <v>14.049999999999999</v>
      </c>
      <c r="E11" s="24">
        <f>SUM(E7:E10)</f>
        <v>71.28999999999999</v>
      </c>
      <c r="F11" s="24">
        <f>SUM(F7:F10)</f>
        <v>467.04999999999995</v>
      </c>
      <c r="G11" s="4"/>
      <c r="H11" s="14"/>
    </row>
    <row r="12" spans="1:8" ht="12.75" customHeight="1">
      <c r="A12" s="157" t="s">
        <v>217</v>
      </c>
      <c r="B12" s="158"/>
      <c r="C12" s="158"/>
      <c r="D12" s="158"/>
      <c r="E12" s="158"/>
      <c r="F12" s="158"/>
      <c r="G12" s="158"/>
      <c r="H12" s="159"/>
    </row>
    <row r="13" spans="1:8" ht="12.75" customHeight="1">
      <c r="A13" s="5" t="s">
        <v>30</v>
      </c>
      <c r="B13" s="6">
        <v>90</v>
      </c>
      <c r="C13" s="18">
        <v>19.87</v>
      </c>
      <c r="D13" s="18">
        <v>16.72</v>
      </c>
      <c r="E13" s="18">
        <v>0</v>
      </c>
      <c r="F13" s="18">
        <v>230.4</v>
      </c>
      <c r="G13" s="19" t="s">
        <v>31</v>
      </c>
      <c r="H13" s="26" t="s">
        <v>32</v>
      </c>
    </row>
    <row r="14" spans="1:8" ht="13.5" customHeight="1">
      <c r="A14" s="14" t="s">
        <v>33</v>
      </c>
      <c r="B14" s="11">
        <v>150</v>
      </c>
      <c r="C14" s="13">
        <v>3.44</v>
      </c>
      <c r="D14" s="13">
        <v>13.15</v>
      </c>
      <c r="E14" s="13">
        <v>27.92</v>
      </c>
      <c r="F14" s="13">
        <v>243.75</v>
      </c>
      <c r="G14" s="19" t="s">
        <v>34</v>
      </c>
      <c r="H14" s="21" t="s">
        <v>35</v>
      </c>
    </row>
    <row r="15" spans="1:8" s="85" customFormat="1" ht="12.75" customHeight="1">
      <c r="A15" s="81" t="s">
        <v>22</v>
      </c>
      <c r="B15" s="88">
        <v>215</v>
      </c>
      <c r="C15" s="88">
        <v>0.07</v>
      </c>
      <c r="D15" s="88">
        <v>0.02</v>
      </c>
      <c r="E15" s="88">
        <v>15</v>
      </c>
      <c r="F15" s="88">
        <v>60</v>
      </c>
      <c r="G15" s="89" t="s">
        <v>23</v>
      </c>
      <c r="H15" s="90" t="s">
        <v>24</v>
      </c>
    </row>
    <row r="16" spans="1:8" ht="9.75">
      <c r="A16" s="33" t="s">
        <v>55</v>
      </c>
      <c r="B16" s="36">
        <v>20</v>
      </c>
      <c r="C16" s="13">
        <f>3.2/2</f>
        <v>1.6</v>
      </c>
      <c r="D16" s="13">
        <f>0.4/2</f>
        <v>0.2</v>
      </c>
      <c r="E16" s="13">
        <f>20.4/2</f>
        <v>10.2</v>
      </c>
      <c r="F16" s="13">
        <v>50</v>
      </c>
      <c r="G16" s="11" t="s">
        <v>44</v>
      </c>
      <c r="H16" s="21" t="s">
        <v>45</v>
      </c>
    </row>
    <row r="17" spans="1:8" ht="12.75" customHeight="1">
      <c r="A17" s="23" t="s">
        <v>25</v>
      </c>
      <c r="B17" s="4">
        <f>SUM(B13:B16)</f>
        <v>475</v>
      </c>
      <c r="C17" s="24">
        <f>SUM(C13:C16)</f>
        <v>24.980000000000004</v>
      </c>
      <c r="D17" s="24">
        <f>SUM(D13:D16)</f>
        <v>30.089999999999996</v>
      </c>
      <c r="E17" s="24">
        <f>SUM(E13:E16)</f>
        <v>53.120000000000005</v>
      </c>
      <c r="F17" s="24">
        <f>SUM(F13:F16)</f>
        <v>584.15</v>
      </c>
      <c r="G17" s="4"/>
      <c r="H17" s="14"/>
    </row>
    <row r="18" spans="1:8" ht="9.75">
      <c r="A18" s="143" t="s">
        <v>233</v>
      </c>
      <c r="B18" s="145"/>
      <c r="C18" s="145"/>
      <c r="D18" s="145"/>
      <c r="E18" s="145"/>
      <c r="F18" s="145"/>
      <c r="G18" s="144"/>
      <c r="H18" s="148"/>
    </row>
    <row r="19" spans="1:8" ht="13.5" customHeight="1">
      <c r="A19" s="14" t="s">
        <v>27</v>
      </c>
      <c r="B19" s="11">
        <v>200</v>
      </c>
      <c r="C19" s="13">
        <v>1.62</v>
      </c>
      <c r="D19" s="13">
        <v>2.19</v>
      </c>
      <c r="E19" s="13">
        <v>12.81</v>
      </c>
      <c r="F19" s="13">
        <v>77.13</v>
      </c>
      <c r="G19" s="25" t="s">
        <v>28</v>
      </c>
      <c r="H19" s="21" t="s">
        <v>29</v>
      </c>
    </row>
    <row r="20" spans="1:8" ht="12.75" customHeight="1">
      <c r="A20" s="5" t="s">
        <v>30</v>
      </c>
      <c r="B20" s="6">
        <v>90</v>
      </c>
      <c r="C20" s="18">
        <v>19.87</v>
      </c>
      <c r="D20" s="18">
        <v>16.72</v>
      </c>
      <c r="E20" s="18">
        <v>0</v>
      </c>
      <c r="F20" s="18">
        <v>230.4</v>
      </c>
      <c r="G20" s="19" t="s">
        <v>31</v>
      </c>
      <c r="H20" s="26" t="s">
        <v>32</v>
      </c>
    </row>
    <row r="21" spans="1:8" ht="13.5" customHeight="1">
      <c r="A21" s="14" t="s">
        <v>33</v>
      </c>
      <c r="B21" s="27">
        <v>150</v>
      </c>
      <c r="C21" s="28">
        <v>3.44</v>
      </c>
      <c r="D21" s="28">
        <v>13.15</v>
      </c>
      <c r="E21" s="28">
        <v>27.92</v>
      </c>
      <c r="F21" s="28">
        <v>243.75</v>
      </c>
      <c r="G21" s="19" t="s">
        <v>34</v>
      </c>
      <c r="H21" s="21" t="s">
        <v>35</v>
      </c>
    </row>
    <row r="22" spans="1:8" ht="23.25" customHeight="1">
      <c r="A22" s="29" t="s">
        <v>36</v>
      </c>
      <c r="B22" s="6">
        <v>60</v>
      </c>
      <c r="C22" s="7">
        <v>1.32</v>
      </c>
      <c r="D22" s="7">
        <v>0.06</v>
      </c>
      <c r="E22" s="7">
        <v>3.78</v>
      </c>
      <c r="F22" s="7">
        <v>21</v>
      </c>
      <c r="G22" s="30">
        <v>302</v>
      </c>
      <c r="H22" s="31" t="s">
        <v>37</v>
      </c>
    </row>
    <row r="23" spans="1:8" ht="9.75">
      <c r="A23" s="14" t="s">
        <v>38</v>
      </c>
      <c r="B23" s="12">
        <v>200</v>
      </c>
      <c r="C23" s="32">
        <v>0.15</v>
      </c>
      <c r="D23" s="32">
        <v>0.06</v>
      </c>
      <c r="E23" s="32">
        <v>20.65</v>
      </c>
      <c r="F23" s="32">
        <v>82.9</v>
      </c>
      <c r="G23" s="13" t="s">
        <v>39</v>
      </c>
      <c r="H23" s="21" t="s">
        <v>40</v>
      </c>
    </row>
    <row r="24" spans="1:8" ht="9.75">
      <c r="A24" s="33" t="s">
        <v>41</v>
      </c>
      <c r="B24" s="13">
        <v>20</v>
      </c>
      <c r="C24" s="18">
        <v>1.3</v>
      </c>
      <c r="D24" s="18">
        <v>0.2</v>
      </c>
      <c r="E24" s="18">
        <v>8.6</v>
      </c>
      <c r="F24" s="18">
        <v>43</v>
      </c>
      <c r="G24" s="34">
        <v>11</v>
      </c>
      <c r="H24" s="35" t="s">
        <v>42</v>
      </c>
    </row>
    <row r="25" spans="1:8" ht="9.75">
      <c r="A25" s="23" t="s">
        <v>25</v>
      </c>
      <c r="B25" s="4">
        <f>SUM(B19:B24)</f>
        <v>720</v>
      </c>
      <c r="C25" s="37">
        <f>SUM(C19:C24)</f>
        <v>27.700000000000003</v>
      </c>
      <c r="D25" s="37">
        <f>SUM(D19:D24)</f>
        <v>32.38000000000001</v>
      </c>
      <c r="E25" s="37">
        <f>SUM(E19:E24)</f>
        <v>73.75999999999999</v>
      </c>
      <c r="F25" s="37">
        <f>SUM(F19:F24)</f>
        <v>698.18</v>
      </c>
      <c r="G25" s="4"/>
      <c r="H25" s="14"/>
    </row>
    <row r="26" spans="1:8" ht="9.75">
      <c r="A26" s="157" t="s">
        <v>234</v>
      </c>
      <c r="B26" s="158"/>
      <c r="C26" s="158"/>
      <c r="D26" s="158"/>
      <c r="E26" s="158"/>
      <c r="F26" s="158"/>
      <c r="G26" s="158"/>
      <c r="H26" s="159"/>
    </row>
    <row r="27" spans="1:8" s="85" customFormat="1" ht="9.75">
      <c r="A27" s="81" t="s">
        <v>177</v>
      </c>
      <c r="B27" s="82">
        <v>100</v>
      </c>
      <c r="C27" s="83">
        <v>9.77</v>
      </c>
      <c r="D27" s="83">
        <v>11.6</v>
      </c>
      <c r="E27" s="83">
        <v>29.23</v>
      </c>
      <c r="F27" s="83">
        <v>264.02</v>
      </c>
      <c r="G27" s="84" t="s">
        <v>178</v>
      </c>
      <c r="H27" s="81" t="s">
        <v>179</v>
      </c>
    </row>
    <row r="28" spans="1:8" ht="12.75" customHeight="1">
      <c r="A28" s="15" t="s">
        <v>18</v>
      </c>
      <c r="B28" s="16">
        <v>90</v>
      </c>
      <c r="C28" s="16">
        <v>0.45</v>
      </c>
      <c r="D28" s="16">
        <v>1.08</v>
      </c>
      <c r="E28" s="16">
        <v>12.6</v>
      </c>
      <c r="F28" s="16">
        <v>63</v>
      </c>
      <c r="G28" s="16"/>
      <c r="H28" s="15"/>
    </row>
    <row r="29" spans="1:8" s="85" customFormat="1" ht="12" customHeight="1">
      <c r="A29" s="81" t="s">
        <v>22</v>
      </c>
      <c r="B29" s="88">
        <v>215</v>
      </c>
      <c r="C29" s="88">
        <v>0.07</v>
      </c>
      <c r="D29" s="88">
        <v>0.02</v>
      </c>
      <c r="E29" s="89">
        <v>15</v>
      </c>
      <c r="F29" s="88">
        <v>60</v>
      </c>
      <c r="G29" s="89" t="s">
        <v>23</v>
      </c>
      <c r="H29" s="90" t="s">
        <v>24</v>
      </c>
    </row>
    <row r="30" spans="1:8" s="95" customFormat="1" ht="12" customHeight="1">
      <c r="A30" s="91" t="s">
        <v>25</v>
      </c>
      <c r="B30" s="92">
        <f>SUM(B27:B29)</f>
        <v>405</v>
      </c>
      <c r="C30" s="92">
        <f>SUM(C27:C29)</f>
        <v>10.29</v>
      </c>
      <c r="D30" s="92">
        <f>SUM(D27:D29)</f>
        <v>12.7</v>
      </c>
      <c r="E30" s="92">
        <f>SUM(E27:E29)</f>
        <v>56.83</v>
      </c>
      <c r="F30" s="92">
        <f>SUM(F27:F29)</f>
        <v>387.02</v>
      </c>
      <c r="G30" s="93"/>
      <c r="H30" s="94"/>
    </row>
    <row r="31" spans="1:8" ht="9.75">
      <c r="A31" s="151" t="s">
        <v>47</v>
      </c>
      <c r="B31" s="144"/>
      <c r="C31" s="144"/>
      <c r="D31" s="144"/>
      <c r="E31" s="144"/>
      <c r="F31" s="144"/>
      <c r="G31" s="145"/>
      <c r="H31" s="146"/>
    </row>
    <row r="32" spans="1:8" ht="9.75">
      <c r="A32" s="147" t="s">
        <v>2</v>
      </c>
      <c r="B32" s="143"/>
      <c r="C32" s="144"/>
      <c r="D32" s="144"/>
      <c r="E32" s="144"/>
      <c r="F32" s="144"/>
      <c r="G32" s="147" t="s">
        <v>4</v>
      </c>
      <c r="H32" s="147" t="s">
        <v>5</v>
      </c>
    </row>
    <row r="33" spans="1:13" ht="12.75" customHeight="1">
      <c r="A33" s="150"/>
      <c r="B33" s="3" t="s">
        <v>6</v>
      </c>
      <c r="C33" s="2" t="s">
        <v>7</v>
      </c>
      <c r="D33" s="2" t="s">
        <v>8</v>
      </c>
      <c r="E33" s="2" t="s">
        <v>9</v>
      </c>
      <c r="F33" s="2" t="s">
        <v>10</v>
      </c>
      <c r="G33" s="150"/>
      <c r="H33" s="150"/>
      <c r="M33" s="1" t="s">
        <v>48</v>
      </c>
    </row>
    <row r="34" spans="1:8" ht="9.75">
      <c r="A34" s="157" t="s">
        <v>216</v>
      </c>
      <c r="B34" s="158"/>
      <c r="C34" s="158"/>
      <c r="D34" s="158"/>
      <c r="E34" s="158"/>
      <c r="F34" s="158"/>
      <c r="G34" s="158"/>
      <c r="H34" s="159"/>
    </row>
    <row r="35" spans="1:8" ht="12" customHeight="1">
      <c r="A35" s="14" t="s">
        <v>62</v>
      </c>
      <c r="B35" s="36">
        <v>200</v>
      </c>
      <c r="C35" s="7">
        <v>1.53</v>
      </c>
      <c r="D35" s="7">
        <v>5.1</v>
      </c>
      <c r="E35" s="7">
        <v>8</v>
      </c>
      <c r="F35" s="7">
        <v>83.9</v>
      </c>
      <c r="G35" s="8" t="s">
        <v>181</v>
      </c>
      <c r="H35" s="21" t="s">
        <v>64</v>
      </c>
    </row>
    <row r="36" spans="1:8" s="85" customFormat="1" ht="9.75">
      <c r="A36" s="81" t="s">
        <v>182</v>
      </c>
      <c r="B36" s="82">
        <v>100</v>
      </c>
      <c r="C36" s="83">
        <v>12.78</v>
      </c>
      <c r="D36" s="83">
        <v>14.16</v>
      </c>
      <c r="E36" s="83">
        <v>37.66</v>
      </c>
      <c r="F36" s="83">
        <v>333</v>
      </c>
      <c r="G36" s="84" t="s">
        <v>183</v>
      </c>
      <c r="H36" s="81" t="s">
        <v>184</v>
      </c>
    </row>
    <row r="37" spans="1:8" ht="9.75">
      <c r="A37" s="44" t="s">
        <v>71</v>
      </c>
      <c r="B37" s="11">
        <v>200</v>
      </c>
      <c r="C37" s="13">
        <v>0.1</v>
      </c>
      <c r="D37" s="13">
        <v>0.1</v>
      </c>
      <c r="E37" s="13">
        <v>15.9</v>
      </c>
      <c r="F37" s="13">
        <v>65</v>
      </c>
      <c r="G37" s="48">
        <v>492</v>
      </c>
      <c r="H37" s="21" t="s">
        <v>72</v>
      </c>
    </row>
    <row r="38" spans="1:8" ht="9.75">
      <c r="A38" s="33" t="s">
        <v>41</v>
      </c>
      <c r="B38" s="13">
        <v>20</v>
      </c>
      <c r="C38" s="18">
        <v>1.3</v>
      </c>
      <c r="D38" s="18">
        <v>0.2</v>
      </c>
      <c r="E38" s="18">
        <v>8.6</v>
      </c>
      <c r="F38" s="18">
        <v>43</v>
      </c>
      <c r="G38" s="34">
        <v>11</v>
      </c>
      <c r="H38" s="35" t="s">
        <v>42</v>
      </c>
    </row>
    <row r="39" spans="1:8" ht="12.75" customHeight="1">
      <c r="A39" s="23" t="s">
        <v>25</v>
      </c>
      <c r="B39" s="4">
        <f>SUM(B35:B38)</f>
        <v>520</v>
      </c>
      <c r="C39" s="24">
        <f>SUM(C35:C38)</f>
        <v>15.709999999999999</v>
      </c>
      <c r="D39" s="24">
        <f>SUM(D35:D38)</f>
        <v>19.56</v>
      </c>
      <c r="E39" s="24">
        <f>SUM(E35:E38)</f>
        <v>70.16</v>
      </c>
      <c r="F39" s="24">
        <f>SUM(F35:F38)</f>
        <v>524.9</v>
      </c>
      <c r="G39" s="4"/>
      <c r="H39" s="14"/>
    </row>
    <row r="40" spans="1:8" ht="12.75" customHeight="1">
      <c r="A40" s="157" t="s">
        <v>217</v>
      </c>
      <c r="B40" s="158"/>
      <c r="C40" s="158"/>
      <c r="D40" s="158"/>
      <c r="E40" s="158"/>
      <c r="F40" s="158"/>
      <c r="G40" s="158"/>
      <c r="H40" s="159"/>
    </row>
    <row r="41" spans="1:8" ht="9.75">
      <c r="A41" s="33" t="s">
        <v>65</v>
      </c>
      <c r="B41" s="36">
        <v>90</v>
      </c>
      <c r="C41" s="32">
        <v>11.52</v>
      </c>
      <c r="D41" s="32">
        <v>13</v>
      </c>
      <c r="E41" s="32">
        <v>4.05</v>
      </c>
      <c r="F41" s="32">
        <v>189.6</v>
      </c>
      <c r="G41" s="19" t="s">
        <v>66</v>
      </c>
      <c r="H41" s="14" t="s">
        <v>67</v>
      </c>
    </row>
    <row r="42" spans="1:8" ht="9.75">
      <c r="A42" s="14" t="s">
        <v>68</v>
      </c>
      <c r="B42" s="11">
        <v>150</v>
      </c>
      <c r="C42" s="11">
        <v>5.52</v>
      </c>
      <c r="D42" s="11">
        <v>4.51</v>
      </c>
      <c r="E42" s="11">
        <v>26.45</v>
      </c>
      <c r="F42" s="11">
        <v>168.45</v>
      </c>
      <c r="G42" s="19" t="s">
        <v>69</v>
      </c>
      <c r="H42" s="14" t="s">
        <v>70</v>
      </c>
    </row>
    <row r="43" spans="1:8" s="85" customFormat="1" ht="12.75" customHeight="1">
      <c r="A43" s="81" t="s">
        <v>22</v>
      </c>
      <c r="B43" s="106">
        <v>215</v>
      </c>
      <c r="C43" s="106">
        <v>0.07</v>
      </c>
      <c r="D43" s="106">
        <v>0.02</v>
      </c>
      <c r="E43" s="106">
        <v>15</v>
      </c>
      <c r="F43" s="106">
        <v>60</v>
      </c>
      <c r="G43" s="89" t="s">
        <v>23</v>
      </c>
      <c r="H43" s="90" t="s">
        <v>24</v>
      </c>
    </row>
    <row r="44" spans="1:8" ht="9.75">
      <c r="A44" s="33" t="s">
        <v>55</v>
      </c>
      <c r="B44" s="36">
        <v>20</v>
      </c>
      <c r="C44" s="13">
        <f>3.2/2</f>
        <v>1.6</v>
      </c>
      <c r="D44" s="13">
        <f>0.4/2</f>
        <v>0.2</v>
      </c>
      <c r="E44" s="13">
        <f>20.4/2</f>
        <v>10.2</v>
      </c>
      <c r="F44" s="13">
        <v>50</v>
      </c>
      <c r="G44" s="11" t="s">
        <v>44</v>
      </c>
      <c r="H44" s="21" t="s">
        <v>45</v>
      </c>
    </row>
    <row r="45" spans="1:8" ht="12.75" customHeight="1">
      <c r="A45" s="23" t="s">
        <v>25</v>
      </c>
      <c r="B45" s="4">
        <f>SUM(B41:B44)</f>
        <v>475</v>
      </c>
      <c r="C45" s="24">
        <f>SUM(C41:C44)</f>
        <v>18.71</v>
      </c>
      <c r="D45" s="24">
        <f>SUM(D41:D44)</f>
        <v>17.729999999999997</v>
      </c>
      <c r="E45" s="24">
        <f>SUM(E41:E44)</f>
        <v>55.7</v>
      </c>
      <c r="F45" s="24">
        <f>SUM(F41:F44)</f>
        <v>468.04999999999995</v>
      </c>
      <c r="G45" s="4"/>
      <c r="H45" s="14"/>
    </row>
    <row r="46" spans="1:8" ht="9.75">
      <c r="A46" s="143" t="s">
        <v>233</v>
      </c>
      <c r="B46" s="145"/>
      <c r="C46" s="145"/>
      <c r="D46" s="145"/>
      <c r="E46" s="145"/>
      <c r="F46" s="145"/>
      <c r="G46" s="144"/>
      <c r="H46" s="148"/>
    </row>
    <row r="47" spans="1:8" ht="12" customHeight="1">
      <c r="A47" s="14" t="s">
        <v>62</v>
      </c>
      <c r="B47" s="36">
        <v>200</v>
      </c>
      <c r="C47" s="7">
        <v>1.53</v>
      </c>
      <c r="D47" s="7">
        <v>5.1</v>
      </c>
      <c r="E47" s="7">
        <v>8</v>
      </c>
      <c r="F47" s="7">
        <v>83.9</v>
      </c>
      <c r="G47" s="8" t="s">
        <v>181</v>
      </c>
      <c r="H47" s="21" t="s">
        <v>64</v>
      </c>
    </row>
    <row r="48" spans="1:8" ht="9.75">
      <c r="A48" s="33" t="s">
        <v>65</v>
      </c>
      <c r="B48" s="36">
        <v>90</v>
      </c>
      <c r="C48" s="32">
        <v>11.52</v>
      </c>
      <c r="D48" s="32">
        <v>13</v>
      </c>
      <c r="E48" s="32">
        <v>4.05</v>
      </c>
      <c r="F48" s="32">
        <v>189.6</v>
      </c>
      <c r="G48" s="19" t="s">
        <v>66</v>
      </c>
      <c r="H48" s="14" t="s">
        <v>67</v>
      </c>
    </row>
    <row r="49" spans="1:8" ht="9.75">
      <c r="A49" s="14" t="s">
        <v>68</v>
      </c>
      <c r="B49" s="46">
        <v>150</v>
      </c>
      <c r="C49" s="47">
        <v>5.52</v>
      </c>
      <c r="D49" s="47">
        <v>4.51</v>
      </c>
      <c r="E49" s="47">
        <v>26.45</v>
      </c>
      <c r="F49" s="47">
        <v>168.45</v>
      </c>
      <c r="G49" s="19" t="s">
        <v>69</v>
      </c>
      <c r="H49" s="14" t="s">
        <v>70</v>
      </c>
    </row>
    <row r="50" spans="1:8" ht="9.75">
      <c r="A50" s="44" t="s">
        <v>71</v>
      </c>
      <c r="B50" s="11">
        <v>200</v>
      </c>
      <c r="C50" s="13">
        <v>0.1</v>
      </c>
      <c r="D50" s="13">
        <v>0.1</v>
      </c>
      <c r="E50" s="13">
        <v>15.9</v>
      </c>
      <c r="F50" s="13">
        <v>65</v>
      </c>
      <c r="G50" s="48">
        <v>492</v>
      </c>
      <c r="H50" s="21" t="s">
        <v>72</v>
      </c>
    </row>
    <row r="51" spans="1:8" ht="9.75">
      <c r="A51" s="14" t="s">
        <v>56</v>
      </c>
      <c r="B51" s="36">
        <v>100</v>
      </c>
      <c r="C51" s="13">
        <v>0.4</v>
      </c>
      <c r="D51" s="13">
        <v>0.4</v>
      </c>
      <c r="E51" s="13">
        <f>19.6/2</f>
        <v>9.8</v>
      </c>
      <c r="F51" s="13">
        <f>94/2</f>
        <v>47</v>
      </c>
      <c r="G51" s="19" t="s">
        <v>57</v>
      </c>
      <c r="H51" s="14" t="s">
        <v>58</v>
      </c>
    </row>
    <row r="52" spans="1:8" ht="9.75">
      <c r="A52" s="33" t="s">
        <v>41</v>
      </c>
      <c r="B52" s="13">
        <v>20</v>
      </c>
      <c r="C52" s="18">
        <v>1.3</v>
      </c>
      <c r="D52" s="18">
        <v>0.2</v>
      </c>
      <c r="E52" s="18">
        <v>8.6</v>
      </c>
      <c r="F52" s="18">
        <v>43</v>
      </c>
      <c r="G52" s="34">
        <v>11</v>
      </c>
      <c r="H52" s="35" t="s">
        <v>42</v>
      </c>
    </row>
    <row r="53" spans="1:8" ht="9.75">
      <c r="A53" s="23" t="s">
        <v>25</v>
      </c>
      <c r="B53" s="4">
        <f>SUM(B47:B52)</f>
        <v>760</v>
      </c>
      <c r="C53" s="24">
        <f>SUM(C47:C52)</f>
        <v>20.37</v>
      </c>
      <c r="D53" s="24">
        <f>SUM(D47:D52)</f>
        <v>23.31</v>
      </c>
      <c r="E53" s="24">
        <f>SUM(E47:E52)</f>
        <v>72.8</v>
      </c>
      <c r="F53" s="24">
        <f>SUM(F47:F52)</f>
        <v>596.95</v>
      </c>
      <c r="G53" s="4"/>
      <c r="H53" s="14"/>
    </row>
    <row r="54" spans="1:8" ht="9.75">
      <c r="A54" s="157" t="s">
        <v>234</v>
      </c>
      <c r="B54" s="158"/>
      <c r="C54" s="158"/>
      <c r="D54" s="158"/>
      <c r="E54" s="158"/>
      <c r="F54" s="158"/>
      <c r="G54" s="158"/>
      <c r="H54" s="159"/>
    </row>
    <row r="55" spans="1:8" s="85" customFormat="1" ht="9.75">
      <c r="A55" s="81" t="s">
        <v>182</v>
      </c>
      <c r="B55" s="82">
        <v>60</v>
      </c>
      <c r="C55" s="7">
        <v>7.65</v>
      </c>
      <c r="D55" s="7">
        <v>8.49</v>
      </c>
      <c r="E55" s="7">
        <v>22.6</v>
      </c>
      <c r="F55" s="7">
        <v>199.8</v>
      </c>
      <c r="G55" s="84" t="s">
        <v>183</v>
      </c>
      <c r="H55" s="81" t="s">
        <v>184</v>
      </c>
    </row>
    <row r="56" spans="1:8" s="85" customFormat="1" ht="11.25" customHeight="1">
      <c r="A56" s="53" t="s">
        <v>180</v>
      </c>
      <c r="B56" s="86">
        <v>100</v>
      </c>
      <c r="C56" s="87">
        <v>0.4</v>
      </c>
      <c r="D56" s="87">
        <v>0.4</v>
      </c>
      <c r="E56" s="87">
        <v>9.8</v>
      </c>
      <c r="F56" s="87">
        <v>47</v>
      </c>
      <c r="G56" s="84" t="s">
        <v>57</v>
      </c>
      <c r="H56" s="53" t="s">
        <v>58</v>
      </c>
    </row>
    <row r="57" spans="1:8" ht="9.75">
      <c r="A57" s="44" t="s">
        <v>71</v>
      </c>
      <c r="B57" s="11">
        <v>200</v>
      </c>
      <c r="C57" s="13">
        <v>0.1</v>
      </c>
      <c r="D57" s="13">
        <v>0.1</v>
      </c>
      <c r="E57" s="13">
        <v>15.9</v>
      </c>
      <c r="F57" s="13">
        <v>65</v>
      </c>
      <c r="G57" s="48">
        <v>492</v>
      </c>
      <c r="H57" s="21" t="s">
        <v>72</v>
      </c>
    </row>
    <row r="58" spans="1:8" s="95" customFormat="1" ht="12" customHeight="1">
      <c r="A58" s="91" t="s">
        <v>25</v>
      </c>
      <c r="B58" s="92">
        <f>SUM(B55:B57)</f>
        <v>360</v>
      </c>
      <c r="C58" s="92">
        <f>SUM(C55:C57)</f>
        <v>8.15</v>
      </c>
      <c r="D58" s="92">
        <f>SUM(D55:D57)</f>
        <v>8.99</v>
      </c>
      <c r="E58" s="92">
        <f>SUM(E55:E57)</f>
        <v>48.300000000000004</v>
      </c>
      <c r="F58" s="92">
        <f>SUM(F55:F57)</f>
        <v>311.8</v>
      </c>
      <c r="G58" s="93"/>
      <c r="H58" s="94"/>
    </row>
    <row r="59" spans="1:8" ht="9.75">
      <c r="A59" s="143" t="s">
        <v>73</v>
      </c>
      <c r="B59" s="144"/>
      <c r="C59" s="144"/>
      <c r="D59" s="144"/>
      <c r="E59" s="144"/>
      <c r="F59" s="144"/>
      <c r="G59" s="144"/>
      <c r="H59" s="148"/>
    </row>
    <row r="60" spans="1:8" ht="9.75">
      <c r="A60" s="147" t="s">
        <v>2</v>
      </c>
      <c r="B60" s="143"/>
      <c r="C60" s="144"/>
      <c r="D60" s="144"/>
      <c r="E60" s="144"/>
      <c r="F60" s="144"/>
      <c r="G60" s="147" t="s">
        <v>4</v>
      </c>
      <c r="H60" s="147" t="s">
        <v>5</v>
      </c>
    </row>
    <row r="61" spans="1:8" ht="15.75" customHeight="1">
      <c r="A61" s="150"/>
      <c r="B61" s="3" t="s">
        <v>6</v>
      </c>
      <c r="C61" s="2" t="s">
        <v>7</v>
      </c>
      <c r="D61" s="2" t="s">
        <v>8</v>
      </c>
      <c r="E61" s="2" t="s">
        <v>9</v>
      </c>
      <c r="F61" s="2" t="s">
        <v>10</v>
      </c>
      <c r="G61" s="150"/>
      <c r="H61" s="150"/>
    </row>
    <row r="62" spans="1:8" ht="9.75">
      <c r="A62" s="157" t="s">
        <v>216</v>
      </c>
      <c r="B62" s="158"/>
      <c r="C62" s="158"/>
      <c r="D62" s="158"/>
      <c r="E62" s="158"/>
      <c r="F62" s="158"/>
      <c r="G62" s="158"/>
      <c r="H62" s="159"/>
    </row>
    <row r="63" spans="1:8" ht="12.75" customHeight="1">
      <c r="A63" s="15" t="s">
        <v>86</v>
      </c>
      <c r="B63" s="55">
        <v>200</v>
      </c>
      <c r="C63" s="7">
        <v>6.41</v>
      </c>
      <c r="D63" s="7">
        <v>5.58</v>
      </c>
      <c r="E63" s="7">
        <v>10.32</v>
      </c>
      <c r="F63" s="7">
        <v>121.22</v>
      </c>
      <c r="G63" s="56" t="s">
        <v>189</v>
      </c>
      <c r="H63" s="31" t="s">
        <v>88</v>
      </c>
    </row>
    <row r="64" spans="1:8" s="85" customFormat="1" ht="9.75">
      <c r="A64" s="53" t="s">
        <v>190</v>
      </c>
      <c r="B64" s="82">
        <v>80</v>
      </c>
      <c r="C64" s="83">
        <v>7.54</v>
      </c>
      <c r="D64" s="83">
        <v>11.9</v>
      </c>
      <c r="E64" s="83">
        <v>40.9</v>
      </c>
      <c r="F64" s="83">
        <v>300.8</v>
      </c>
      <c r="G64" s="84" t="s">
        <v>191</v>
      </c>
      <c r="H64" s="81" t="s">
        <v>192</v>
      </c>
    </row>
    <row r="65" spans="1:8" ht="9.75">
      <c r="A65" s="14" t="s">
        <v>97</v>
      </c>
      <c r="B65" s="19">
        <v>200</v>
      </c>
      <c r="C65" s="32">
        <v>0.76</v>
      </c>
      <c r="D65" s="32">
        <v>0.04</v>
      </c>
      <c r="E65" s="32">
        <v>20.22</v>
      </c>
      <c r="F65" s="32">
        <v>85.51</v>
      </c>
      <c r="G65" s="13" t="s">
        <v>98</v>
      </c>
      <c r="H65" s="21" t="s">
        <v>99</v>
      </c>
    </row>
    <row r="66" spans="1:8" ht="9.75">
      <c r="A66" s="33" t="s">
        <v>41</v>
      </c>
      <c r="B66" s="13">
        <v>20</v>
      </c>
      <c r="C66" s="18">
        <v>1.3</v>
      </c>
      <c r="D66" s="18">
        <v>0.2</v>
      </c>
      <c r="E66" s="18">
        <v>8.6</v>
      </c>
      <c r="F66" s="18">
        <v>43</v>
      </c>
      <c r="G66" s="34">
        <v>11</v>
      </c>
      <c r="H66" s="35" t="s">
        <v>42</v>
      </c>
    </row>
    <row r="67" spans="1:8" ht="9.75">
      <c r="A67" s="23" t="s">
        <v>25</v>
      </c>
      <c r="B67" s="4">
        <f>SUM(B63:B66)</f>
        <v>500</v>
      </c>
      <c r="C67" s="24">
        <f>SUM(C63:C66)</f>
        <v>16.009999999999998</v>
      </c>
      <c r="D67" s="24">
        <f>SUM(D63:D66)</f>
        <v>17.72</v>
      </c>
      <c r="E67" s="24">
        <f>SUM(E63:E66)</f>
        <v>80.03999999999999</v>
      </c>
      <c r="F67" s="24">
        <f>SUM(F63:F66)</f>
        <v>550.53</v>
      </c>
      <c r="G67" s="4"/>
      <c r="H67" s="14"/>
    </row>
    <row r="68" spans="1:8" ht="9.75">
      <c r="A68" s="157" t="s">
        <v>217</v>
      </c>
      <c r="B68" s="158"/>
      <c r="C68" s="158"/>
      <c r="D68" s="158"/>
      <c r="E68" s="158"/>
      <c r="F68" s="158"/>
      <c r="G68" s="158"/>
      <c r="H68" s="159"/>
    </row>
    <row r="69" spans="1:8" ht="9.75">
      <c r="A69" s="22" t="s">
        <v>89</v>
      </c>
      <c r="B69" s="36">
        <v>90</v>
      </c>
      <c r="C69" s="57">
        <v>19.6</v>
      </c>
      <c r="D69" s="57">
        <v>7.38</v>
      </c>
      <c r="E69" s="57">
        <v>7.1</v>
      </c>
      <c r="F69" s="57">
        <v>170.6</v>
      </c>
      <c r="G69" s="19" t="s">
        <v>90</v>
      </c>
      <c r="H69" s="26" t="s">
        <v>91</v>
      </c>
    </row>
    <row r="70" spans="1:8" ht="20.25">
      <c r="A70" s="14" t="s">
        <v>92</v>
      </c>
      <c r="B70" s="36">
        <v>150</v>
      </c>
      <c r="C70" s="13">
        <v>3.65</v>
      </c>
      <c r="D70" s="13">
        <v>5.37</v>
      </c>
      <c r="E70" s="13">
        <v>36.68</v>
      </c>
      <c r="F70" s="13">
        <v>209.7</v>
      </c>
      <c r="G70" s="48" t="s">
        <v>93</v>
      </c>
      <c r="H70" s="22" t="s">
        <v>94</v>
      </c>
    </row>
    <row r="71" spans="1:8" s="85" customFormat="1" ht="12.75" customHeight="1">
      <c r="A71" s="81" t="s">
        <v>22</v>
      </c>
      <c r="B71" s="88">
        <v>215</v>
      </c>
      <c r="C71" s="88">
        <v>0.07</v>
      </c>
      <c r="D71" s="88">
        <v>0.02</v>
      </c>
      <c r="E71" s="88">
        <v>15</v>
      </c>
      <c r="F71" s="88">
        <v>60</v>
      </c>
      <c r="G71" s="89" t="s">
        <v>23</v>
      </c>
      <c r="H71" s="90" t="s">
        <v>24</v>
      </c>
    </row>
    <row r="72" spans="1:8" ht="9.75">
      <c r="A72" s="33" t="s">
        <v>55</v>
      </c>
      <c r="B72" s="36">
        <v>20</v>
      </c>
      <c r="C72" s="13">
        <f>3.2/2</f>
        <v>1.6</v>
      </c>
      <c r="D72" s="13">
        <f>0.4/2</f>
        <v>0.2</v>
      </c>
      <c r="E72" s="13">
        <f>20.4/2</f>
        <v>10.2</v>
      </c>
      <c r="F72" s="13">
        <v>50</v>
      </c>
      <c r="G72" s="11" t="s">
        <v>44</v>
      </c>
      <c r="H72" s="21" t="s">
        <v>45</v>
      </c>
    </row>
    <row r="73" spans="1:8" ht="12.75" customHeight="1">
      <c r="A73" s="23" t="s">
        <v>25</v>
      </c>
      <c r="B73" s="4">
        <f>SUM(B69:B72)</f>
        <v>475</v>
      </c>
      <c r="C73" s="24">
        <f>SUM(C69:C72)</f>
        <v>24.92</v>
      </c>
      <c r="D73" s="24">
        <f>SUM(D69:D72)</f>
        <v>12.969999999999999</v>
      </c>
      <c r="E73" s="24">
        <f>SUM(E69:E72)</f>
        <v>68.98</v>
      </c>
      <c r="F73" s="24">
        <f>SUM(F69:F72)</f>
        <v>490.29999999999995</v>
      </c>
      <c r="G73" s="4"/>
      <c r="H73" s="14"/>
    </row>
    <row r="74" spans="1:8" ht="9.75">
      <c r="A74" s="143" t="s">
        <v>233</v>
      </c>
      <c r="B74" s="145"/>
      <c r="C74" s="145"/>
      <c r="D74" s="145"/>
      <c r="E74" s="145"/>
      <c r="F74" s="145"/>
      <c r="G74" s="144"/>
      <c r="H74" s="148"/>
    </row>
    <row r="75" spans="1:8" ht="12.75" customHeight="1">
      <c r="A75" s="15" t="s">
        <v>86</v>
      </c>
      <c r="B75" s="55">
        <v>200</v>
      </c>
      <c r="C75" s="7">
        <v>6.41</v>
      </c>
      <c r="D75" s="7">
        <v>5.58</v>
      </c>
      <c r="E75" s="7">
        <v>10.32</v>
      </c>
      <c r="F75" s="7">
        <v>121.22</v>
      </c>
      <c r="G75" s="56" t="s">
        <v>189</v>
      </c>
      <c r="H75" s="31" t="s">
        <v>88</v>
      </c>
    </row>
    <row r="76" spans="1:8" ht="9.75">
      <c r="A76" s="22" t="s">
        <v>89</v>
      </c>
      <c r="B76" s="36">
        <v>90</v>
      </c>
      <c r="C76" s="57">
        <v>19.6</v>
      </c>
      <c r="D76" s="57">
        <v>7.38</v>
      </c>
      <c r="E76" s="57">
        <v>7.1</v>
      </c>
      <c r="F76" s="57">
        <v>170.6</v>
      </c>
      <c r="G76" s="19" t="s">
        <v>90</v>
      </c>
      <c r="H76" s="26" t="s">
        <v>91</v>
      </c>
    </row>
    <row r="77" spans="1:8" ht="20.25">
      <c r="A77" s="14" t="s">
        <v>92</v>
      </c>
      <c r="B77" s="36">
        <v>150</v>
      </c>
      <c r="C77" s="58">
        <v>3.65</v>
      </c>
      <c r="D77" s="58">
        <v>5.37</v>
      </c>
      <c r="E77" s="58">
        <v>36.68</v>
      </c>
      <c r="F77" s="58">
        <v>209.7</v>
      </c>
      <c r="G77" s="48" t="s">
        <v>93</v>
      </c>
      <c r="H77" s="22" t="s">
        <v>94</v>
      </c>
    </row>
    <row r="78" spans="1:8" ht="23.25" customHeight="1">
      <c r="A78" s="29" t="s">
        <v>95</v>
      </c>
      <c r="B78" s="6">
        <v>60</v>
      </c>
      <c r="C78" s="7">
        <v>1</v>
      </c>
      <c r="D78" s="7">
        <v>0.6</v>
      </c>
      <c r="E78" s="7">
        <v>4.47</v>
      </c>
      <c r="F78" s="7">
        <v>23.4</v>
      </c>
      <c r="G78" s="30">
        <v>305</v>
      </c>
      <c r="H78" s="21" t="s">
        <v>96</v>
      </c>
    </row>
    <row r="79" spans="1:8" ht="9.75">
      <c r="A79" s="14" t="s">
        <v>97</v>
      </c>
      <c r="B79" s="19">
        <v>200</v>
      </c>
      <c r="C79" s="32">
        <v>0.76</v>
      </c>
      <c r="D79" s="32">
        <v>0.04</v>
      </c>
      <c r="E79" s="32">
        <v>20.22</v>
      </c>
      <c r="F79" s="32">
        <v>85.51</v>
      </c>
      <c r="G79" s="13" t="s">
        <v>98</v>
      </c>
      <c r="H79" s="21" t="s">
        <v>99</v>
      </c>
    </row>
    <row r="80" spans="1:8" ht="9.75">
      <c r="A80" s="33" t="s">
        <v>41</v>
      </c>
      <c r="B80" s="13">
        <v>20</v>
      </c>
      <c r="C80" s="18">
        <v>1.3</v>
      </c>
      <c r="D80" s="18">
        <v>0.2</v>
      </c>
      <c r="E80" s="18">
        <v>8.6</v>
      </c>
      <c r="F80" s="18">
        <v>43</v>
      </c>
      <c r="G80" s="34">
        <v>11</v>
      </c>
      <c r="H80" s="35" t="s">
        <v>42</v>
      </c>
    </row>
    <row r="81" spans="1:8" ht="9.75">
      <c r="A81" s="23" t="s">
        <v>25</v>
      </c>
      <c r="B81" s="4">
        <f>SUM(B75:B80)</f>
        <v>720</v>
      </c>
      <c r="C81" s="24">
        <f>SUM(C75:C80)</f>
        <v>32.72</v>
      </c>
      <c r="D81" s="24">
        <f>SUM(D75:D80)</f>
        <v>19.17</v>
      </c>
      <c r="E81" s="24">
        <f>SUM(E75:E80)</f>
        <v>87.38999999999999</v>
      </c>
      <c r="F81" s="24">
        <f>SUM(F75:F80)</f>
        <v>653.43</v>
      </c>
      <c r="G81" s="4"/>
      <c r="H81" s="14"/>
    </row>
    <row r="82" spans="1:8" ht="9.75">
      <c r="A82" s="157" t="s">
        <v>234</v>
      </c>
      <c r="B82" s="158"/>
      <c r="C82" s="158"/>
      <c r="D82" s="158"/>
      <c r="E82" s="158"/>
      <c r="F82" s="158"/>
      <c r="G82" s="158"/>
      <c r="H82" s="159"/>
    </row>
    <row r="83" spans="1:8" s="85" customFormat="1" ht="9.75">
      <c r="A83" s="53" t="s">
        <v>190</v>
      </c>
      <c r="B83" s="82">
        <v>80</v>
      </c>
      <c r="C83" s="83">
        <v>7.54</v>
      </c>
      <c r="D83" s="83">
        <v>11.9</v>
      </c>
      <c r="E83" s="83">
        <v>40.9</v>
      </c>
      <c r="F83" s="83">
        <v>300.8</v>
      </c>
      <c r="G83" s="84" t="s">
        <v>191</v>
      </c>
      <c r="H83" s="81" t="s">
        <v>192</v>
      </c>
    </row>
    <row r="84" spans="1:8" s="85" customFormat="1" ht="11.25" customHeight="1">
      <c r="A84" s="53" t="s">
        <v>180</v>
      </c>
      <c r="B84" s="86">
        <v>100</v>
      </c>
      <c r="C84" s="87">
        <v>0.4</v>
      </c>
      <c r="D84" s="87">
        <v>0.4</v>
      </c>
      <c r="E84" s="87">
        <v>9.8</v>
      </c>
      <c r="F84" s="87">
        <v>47</v>
      </c>
      <c r="G84" s="84" t="s">
        <v>57</v>
      </c>
      <c r="H84" s="53" t="s">
        <v>58</v>
      </c>
    </row>
    <row r="85" spans="1:8" s="85" customFormat="1" ht="10.5" customHeight="1">
      <c r="A85" s="98" t="s">
        <v>59</v>
      </c>
      <c r="B85" s="83">
        <v>222</v>
      </c>
      <c r="C85" s="106">
        <v>0.13</v>
      </c>
      <c r="D85" s="106">
        <v>0.02</v>
      </c>
      <c r="E85" s="107">
        <v>15.2</v>
      </c>
      <c r="F85" s="106">
        <v>62</v>
      </c>
      <c r="G85" s="89" t="s">
        <v>60</v>
      </c>
      <c r="H85" s="108" t="s">
        <v>61</v>
      </c>
    </row>
    <row r="86" spans="1:8" s="95" customFormat="1" ht="12" customHeight="1">
      <c r="A86" s="91" t="s">
        <v>25</v>
      </c>
      <c r="B86" s="92">
        <f>SUM(B83:B85)</f>
        <v>402</v>
      </c>
      <c r="C86" s="92">
        <f>SUM(C83:C85)</f>
        <v>8.07</v>
      </c>
      <c r="D86" s="92">
        <f>SUM(D83:D85)</f>
        <v>12.32</v>
      </c>
      <c r="E86" s="92">
        <f>SUM(E83:E85)</f>
        <v>65.9</v>
      </c>
      <c r="F86" s="92">
        <f>SUM(F83:F85)</f>
        <v>409.8</v>
      </c>
      <c r="G86" s="93"/>
      <c r="H86" s="94"/>
    </row>
    <row r="87" spans="1:8" ht="9.75">
      <c r="A87" s="151" t="s">
        <v>100</v>
      </c>
      <c r="B87" s="144"/>
      <c r="C87" s="144"/>
      <c r="D87" s="144"/>
      <c r="E87" s="144"/>
      <c r="F87" s="144"/>
      <c r="G87" s="145"/>
      <c r="H87" s="146"/>
    </row>
    <row r="88" spans="1:8" ht="9.75">
      <c r="A88" s="147" t="s">
        <v>2</v>
      </c>
      <c r="B88" s="143"/>
      <c r="C88" s="144"/>
      <c r="D88" s="144"/>
      <c r="E88" s="144"/>
      <c r="F88" s="144"/>
      <c r="G88" s="147" t="s">
        <v>4</v>
      </c>
      <c r="H88" s="147" t="s">
        <v>5</v>
      </c>
    </row>
    <row r="89" spans="1:8" ht="16.5" customHeight="1">
      <c r="A89" s="150"/>
      <c r="B89" s="3" t="s">
        <v>6</v>
      </c>
      <c r="C89" s="2" t="s">
        <v>7</v>
      </c>
      <c r="D89" s="2" t="s">
        <v>8</v>
      </c>
      <c r="E89" s="2" t="s">
        <v>9</v>
      </c>
      <c r="F89" s="2" t="s">
        <v>10</v>
      </c>
      <c r="G89" s="150"/>
      <c r="H89" s="150"/>
    </row>
    <row r="90" spans="1:8" ht="13.5" customHeight="1">
      <c r="A90" s="157" t="s">
        <v>216</v>
      </c>
      <c r="B90" s="158"/>
      <c r="C90" s="158"/>
      <c r="D90" s="158"/>
      <c r="E90" s="158"/>
      <c r="F90" s="158"/>
      <c r="G90" s="158"/>
      <c r="H90" s="159"/>
    </row>
    <row r="91" spans="1:8" ht="13.5" customHeight="1">
      <c r="A91" s="15" t="s">
        <v>107</v>
      </c>
      <c r="B91" s="60">
        <v>200</v>
      </c>
      <c r="C91" s="7">
        <v>3.6</v>
      </c>
      <c r="D91" s="7">
        <v>3.23</v>
      </c>
      <c r="E91" s="7">
        <v>13.31</v>
      </c>
      <c r="F91" s="7">
        <v>98.97</v>
      </c>
      <c r="G91" s="56" t="s">
        <v>193</v>
      </c>
      <c r="H91" s="31" t="s">
        <v>109</v>
      </c>
    </row>
    <row r="92" spans="1:8" s="54" customFormat="1" ht="9.75">
      <c r="A92" s="49" t="s">
        <v>194</v>
      </c>
      <c r="B92" s="109">
        <v>60</v>
      </c>
      <c r="C92" s="7">
        <v>2.32</v>
      </c>
      <c r="D92" s="7">
        <v>7.24</v>
      </c>
      <c r="E92" s="7">
        <v>28.16</v>
      </c>
      <c r="F92" s="7">
        <v>185.81</v>
      </c>
      <c r="G92" s="110" t="s">
        <v>195</v>
      </c>
      <c r="H92" s="9" t="s">
        <v>196</v>
      </c>
    </row>
    <row r="93" spans="1:8" ht="9.75">
      <c r="A93" s="14" t="s">
        <v>112</v>
      </c>
      <c r="B93" s="11">
        <v>200</v>
      </c>
      <c r="C93" s="12">
        <v>0</v>
      </c>
      <c r="D93" s="12">
        <v>0</v>
      </c>
      <c r="E93" s="12">
        <v>19.97</v>
      </c>
      <c r="F93" s="12">
        <v>76</v>
      </c>
      <c r="G93" s="11" t="s">
        <v>113</v>
      </c>
      <c r="H93" s="21" t="s">
        <v>114</v>
      </c>
    </row>
    <row r="94" spans="1:8" ht="9.75">
      <c r="A94" s="33" t="s">
        <v>41</v>
      </c>
      <c r="B94" s="13">
        <v>20</v>
      </c>
      <c r="C94" s="18">
        <v>1.3</v>
      </c>
      <c r="D94" s="18">
        <v>0.2</v>
      </c>
      <c r="E94" s="18">
        <v>8.6</v>
      </c>
      <c r="F94" s="18">
        <v>43</v>
      </c>
      <c r="G94" s="34">
        <v>11</v>
      </c>
      <c r="H94" s="35" t="s">
        <v>42</v>
      </c>
    </row>
    <row r="95" spans="1:8" ht="9.75">
      <c r="A95" s="23" t="s">
        <v>25</v>
      </c>
      <c r="B95" s="4">
        <f>SUM(B91:B94)</f>
        <v>480</v>
      </c>
      <c r="C95" s="24">
        <f>SUM(C91:C94)</f>
        <v>7.22</v>
      </c>
      <c r="D95" s="24">
        <f>SUM(D91:D94)</f>
        <v>10.67</v>
      </c>
      <c r="E95" s="24">
        <f>SUM(E91:E94)</f>
        <v>70.03999999999999</v>
      </c>
      <c r="F95" s="24">
        <f>SUM(F91:F94)</f>
        <v>403.78</v>
      </c>
      <c r="G95" s="4"/>
      <c r="H95" s="14"/>
    </row>
    <row r="96" spans="1:8" ht="9.75">
      <c r="A96" s="157" t="s">
        <v>217</v>
      </c>
      <c r="B96" s="158"/>
      <c r="C96" s="158"/>
      <c r="D96" s="158"/>
      <c r="E96" s="158"/>
      <c r="F96" s="158"/>
      <c r="G96" s="158"/>
      <c r="H96" s="159"/>
    </row>
    <row r="97" spans="1:8" ht="9.75">
      <c r="A97" s="14" t="s">
        <v>49</v>
      </c>
      <c r="B97" s="36">
        <v>90</v>
      </c>
      <c r="C97" s="32">
        <v>14.68</v>
      </c>
      <c r="D97" s="32">
        <v>8.58</v>
      </c>
      <c r="E97" s="32">
        <v>11.03</v>
      </c>
      <c r="F97" s="32">
        <v>180.7</v>
      </c>
      <c r="G97" s="19" t="s">
        <v>50</v>
      </c>
      <c r="H97" s="21" t="s">
        <v>51</v>
      </c>
    </row>
    <row r="98" spans="1:8" ht="12" customHeight="1">
      <c r="A98" s="33" t="s">
        <v>52</v>
      </c>
      <c r="B98" s="6">
        <v>150</v>
      </c>
      <c r="C98" s="13">
        <v>8.6</v>
      </c>
      <c r="D98" s="13">
        <v>6.09</v>
      </c>
      <c r="E98" s="13">
        <v>38.64</v>
      </c>
      <c r="F98" s="13">
        <v>243.75</v>
      </c>
      <c r="G98" s="48" t="s">
        <v>53</v>
      </c>
      <c r="H98" s="61" t="s">
        <v>54</v>
      </c>
    </row>
    <row r="99" spans="1:8" s="85" customFormat="1" ht="12.75" customHeight="1">
      <c r="A99" s="81" t="s">
        <v>22</v>
      </c>
      <c r="B99" s="88">
        <v>215</v>
      </c>
      <c r="C99" s="106">
        <v>0.07</v>
      </c>
      <c r="D99" s="106">
        <v>0.02</v>
      </c>
      <c r="E99" s="106">
        <v>15</v>
      </c>
      <c r="F99" s="106">
        <v>60</v>
      </c>
      <c r="G99" s="89" t="s">
        <v>23</v>
      </c>
      <c r="H99" s="90" t="s">
        <v>24</v>
      </c>
    </row>
    <row r="100" spans="1:8" ht="9.75">
      <c r="A100" s="33" t="s">
        <v>55</v>
      </c>
      <c r="B100" s="36">
        <v>20</v>
      </c>
      <c r="C100" s="13">
        <f>3.2/2</f>
        <v>1.6</v>
      </c>
      <c r="D100" s="13">
        <f>0.4/2</f>
        <v>0.2</v>
      </c>
      <c r="E100" s="13">
        <f>20.4/2</f>
        <v>10.2</v>
      </c>
      <c r="F100" s="13">
        <v>50</v>
      </c>
      <c r="G100" s="11" t="s">
        <v>44</v>
      </c>
      <c r="H100" s="21" t="s">
        <v>45</v>
      </c>
    </row>
    <row r="101" spans="1:8" ht="12.75" customHeight="1">
      <c r="A101" s="23" t="s">
        <v>25</v>
      </c>
      <c r="B101" s="4">
        <f>SUM(B97:B100)</f>
        <v>475</v>
      </c>
      <c r="C101" s="24">
        <f>SUM(C97:C100)</f>
        <v>24.950000000000003</v>
      </c>
      <c r="D101" s="24">
        <f>SUM(D97:D100)</f>
        <v>14.889999999999999</v>
      </c>
      <c r="E101" s="24">
        <f>SUM(E97:E100)</f>
        <v>74.87</v>
      </c>
      <c r="F101" s="24">
        <f>SUM(F97:F100)</f>
        <v>534.45</v>
      </c>
      <c r="G101" s="4"/>
      <c r="H101" s="14"/>
    </row>
    <row r="102" spans="1:8" ht="9.75">
      <c r="A102" s="143" t="s">
        <v>233</v>
      </c>
      <c r="B102" s="145"/>
      <c r="C102" s="145"/>
      <c r="D102" s="145"/>
      <c r="E102" s="145"/>
      <c r="F102" s="145"/>
      <c r="G102" s="144"/>
      <c r="H102" s="148"/>
    </row>
    <row r="103" spans="1:8" ht="13.5" customHeight="1">
      <c r="A103" s="15" t="s">
        <v>107</v>
      </c>
      <c r="B103" s="60">
        <v>200</v>
      </c>
      <c r="C103" s="7">
        <v>3.6</v>
      </c>
      <c r="D103" s="7">
        <v>3.23</v>
      </c>
      <c r="E103" s="7">
        <v>13.31</v>
      </c>
      <c r="F103" s="7">
        <v>98.97</v>
      </c>
      <c r="G103" s="56" t="s">
        <v>193</v>
      </c>
      <c r="H103" s="31" t="s">
        <v>109</v>
      </c>
    </row>
    <row r="104" spans="1:8" ht="9.75">
      <c r="A104" s="14" t="s">
        <v>49</v>
      </c>
      <c r="B104" s="36">
        <v>90</v>
      </c>
      <c r="C104" s="32">
        <v>14.68</v>
      </c>
      <c r="D104" s="32">
        <v>8.58</v>
      </c>
      <c r="E104" s="32">
        <v>11.03</v>
      </c>
      <c r="F104" s="32">
        <v>180.7</v>
      </c>
      <c r="G104" s="19" t="s">
        <v>50</v>
      </c>
      <c r="H104" s="21" t="s">
        <v>51</v>
      </c>
    </row>
    <row r="105" spans="1:8" ht="12" customHeight="1">
      <c r="A105" s="33" t="s">
        <v>52</v>
      </c>
      <c r="B105" s="6">
        <v>150</v>
      </c>
      <c r="C105" s="28">
        <v>8.6</v>
      </c>
      <c r="D105" s="28">
        <v>6.09</v>
      </c>
      <c r="E105" s="28">
        <v>38.64</v>
      </c>
      <c r="F105" s="28">
        <v>243.75</v>
      </c>
      <c r="G105" s="48" t="s">
        <v>53</v>
      </c>
      <c r="H105" s="61" t="s">
        <v>54</v>
      </c>
    </row>
    <row r="106" spans="1:8" ht="20.25">
      <c r="A106" s="29" t="s">
        <v>110</v>
      </c>
      <c r="B106" s="6">
        <v>60</v>
      </c>
      <c r="C106" s="7">
        <v>0.99</v>
      </c>
      <c r="D106" s="7">
        <v>5.03</v>
      </c>
      <c r="E106" s="7">
        <v>3.7</v>
      </c>
      <c r="F106" s="7">
        <v>61.45</v>
      </c>
      <c r="G106" s="30">
        <v>306</v>
      </c>
      <c r="H106" s="21" t="s">
        <v>111</v>
      </c>
    </row>
    <row r="107" spans="1:8" ht="9.75">
      <c r="A107" s="14" t="s">
        <v>112</v>
      </c>
      <c r="B107" s="11">
        <v>200</v>
      </c>
      <c r="C107" s="12">
        <v>0</v>
      </c>
      <c r="D107" s="12">
        <v>0</v>
      </c>
      <c r="E107" s="12">
        <v>19.97</v>
      </c>
      <c r="F107" s="12">
        <v>76</v>
      </c>
      <c r="G107" s="11" t="s">
        <v>113</v>
      </c>
      <c r="H107" s="21" t="s">
        <v>114</v>
      </c>
    </row>
    <row r="108" spans="1:8" ht="9.75">
      <c r="A108" s="33" t="s">
        <v>41</v>
      </c>
      <c r="B108" s="13">
        <v>20</v>
      </c>
      <c r="C108" s="18">
        <v>1.3</v>
      </c>
      <c r="D108" s="18">
        <v>0.2</v>
      </c>
      <c r="E108" s="18">
        <v>8.6</v>
      </c>
      <c r="F108" s="18">
        <v>43</v>
      </c>
      <c r="G108" s="34">
        <v>11</v>
      </c>
      <c r="H108" s="35" t="s">
        <v>42</v>
      </c>
    </row>
    <row r="109" spans="1:8" ht="9.75">
      <c r="A109" s="23" t="s">
        <v>25</v>
      </c>
      <c r="B109" s="4">
        <f>SUM(B103:B108)</f>
        <v>720</v>
      </c>
      <c r="C109" s="24">
        <f>SUM(C103:C108)</f>
        <v>29.17</v>
      </c>
      <c r="D109" s="24">
        <f>SUM(D103:D108)</f>
        <v>23.13</v>
      </c>
      <c r="E109" s="24">
        <f>SUM(E103:E108)</f>
        <v>95.25</v>
      </c>
      <c r="F109" s="24">
        <f>SUM(F103:F108)</f>
        <v>703.87</v>
      </c>
      <c r="G109" s="4"/>
      <c r="H109" s="14"/>
    </row>
    <row r="110" spans="1:8" ht="9.75">
      <c r="A110" s="157" t="s">
        <v>234</v>
      </c>
      <c r="B110" s="158"/>
      <c r="C110" s="158"/>
      <c r="D110" s="158"/>
      <c r="E110" s="158"/>
      <c r="F110" s="158"/>
      <c r="G110" s="158"/>
      <c r="H110" s="159"/>
    </row>
    <row r="111" spans="1:8" s="54" customFormat="1" ht="9.75">
      <c r="A111" s="49" t="s">
        <v>194</v>
      </c>
      <c r="B111" s="109">
        <v>60</v>
      </c>
      <c r="C111" s="7">
        <v>2.32</v>
      </c>
      <c r="D111" s="7">
        <v>7.24</v>
      </c>
      <c r="E111" s="7">
        <v>28.16</v>
      </c>
      <c r="F111" s="7">
        <v>185.81</v>
      </c>
      <c r="G111" s="110" t="s">
        <v>195</v>
      </c>
      <c r="H111" s="9" t="s">
        <v>196</v>
      </c>
    </row>
    <row r="112" spans="1:8" s="85" customFormat="1" ht="11.25" customHeight="1">
      <c r="A112" s="53" t="s">
        <v>180</v>
      </c>
      <c r="B112" s="86">
        <v>100</v>
      </c>
      <c r="C112" s="87">
        <v>0.4</v>
      </c>
      <c r="D112" s="87">
        <v>0.4</v>
      </c>
      <c r="E112" s="87">
        <v>9.8</v>
      </c>
      <c r="F112" s="87">
        <v>47</v>
      </c>
      <c r="G112" s="84" t="s">
        <v>57</v>
      </c>
      <c r="H112" s="53" t="s">
        <v>58</v>
      </c>
    </row>
    <row r="113" spans="1:8" ht="9.75">
      <c r="A113" s="14" t="s">
        <v>112</v>
      </c>
      <c r="B113" s="11">
        <v>200</v>
      </c>
      <c r="C113" s="12">
        <v>0</v>
      </c>
      <c r="D113" s="12">
        <v>0</v>
      </c>
      <c r="E113" s="12">
        <v>19.97</v>
      </c>
      <c r="F113" s="12">
        <v>76</v>
      </c>
      <c r="G113" s="11" t="s">
        <v>113</v>
      </c>
      <c r="H113" s="21" t="s">
        <v>114</v>
      </c>
    </row>
    <row r="114" spans="1:8" s="95" customFormat="1" ht="12" customHeight="1">
      <c r="A114" s="91" t="s">
        <v>25</v>
      </c>
      <c r="B114" s="92">
        <f>SUM(B111:B113)</f>
        <v>360</v>
      </c>
      <c r="C114" s="92">
        <f>SUM(C111:C113)</f>
        <v>2.7199999999999998</v>
      </c>
      <c r="D114" s="92">
        <f>SUM(D111:D113)</f>
        <v>7.640000000000001</v>
      </c>
      <c r="E114" s="92">
        <f>SUM(E111:E113)</f>
        <v>57.93</v>
      </c>
      <c r="F114" s="92">
        <f>SUM(F111:F113)</f>
        <v>308.81</v>
      </c>
      <c r="G114" s="93"/>
      <c r="H114" s="94"/>
    </row>
    <row r="115" spans="1:8" ht="9.75">
      <c r="A115" s="149" t="s">
        <v>115</v>
      </c>
      <c r="B115" s="149"/>
      <c r="C115" s="149"/>
      <c r="D115" s="149"/>
      <c r="E115" s="149"/>
      <c r="F115" s="149"/>
      <c r="G115" s="149"/>
      <c r="H115" s="149"/>
    </row>
    <row r="116" spans="1:8" ht="9.75">
      <c r="A116" s="147" t="s">
        <v>2</v>
      </c>
      <c r="B116" s="143"/>
      <c r="C116" s="144"/>
      <c r="D116" s="144"/>
      <c r="E116" s="144"/>
      <c r="F116" s="144"/>
      <c r="G116" s="147" t="s">
        <v>4</v>
      </c>
      <c r="H116" s="147" t="s">
        <v>5</v>
      </c>
    </row>
    <row r="117" spans="1:8" ht="14.25" customHeight="1">
      <c r="A117" s="150"/>
      <c r="B117" s="3" t="s">
        <v>6</v>
      </c>
      <c r="C117" s="2" t="s">
        <v>7</v>
      </c>
      <c r="D117" s="2" t="s">
        <v>8</v>
      </c>
      <c r="E117" s="2" t="s">
        <v>9</v>
      </c>
      <c r="F117" s="2" t="s">
        <v>10</v>
      </c>
      <c r="G117" s="150"/>
      <c r="H117" s="150"/>
    </row>
    <row r="118" spans="1:8" ht="9.75">
      <c r="A118" s="157" t="s">
        <v>216</v>
      </c>
      <c r="B118" s="158"/>
      <c r="C118" s="158"/>
      <c r="D118" s="158"/>
      <c r="E118" s="158"/>
      <c r="F118" s="158"/>
      <c r="G118" s="158"/>
      <c r="H118" s="159"/>
    </row>
    <row r="119" spans="1:8" ht="13.5" customHeight="1">
      <c r="A119" s="14" t="s">
        <v>27</v>
      </c>
      <c r="B119" s="36">
        <v>200</v>
      </c>
      <c r="C119" s="62">
        <v>1.62</v>
      </c>
      <c r="D119" s="62">
        <v>2.19</v>
      </c>
      <c r="E119" s="62">
        <v>12.81</v>
      </c>
      <c r="F119" s="62">
        <v>77.13</v>
      </c>
      <c r="G119" s="25" t="s">
        <v>28</v>
      </c>
      <c r="H119" s="21" t="s">
        <v>29</v>
      </c>
    </row>
    <row r="120" spans="1:8" s="85" customFormat="1" ht="20.25">
      <c r="A120" s="53" t="s">
        <v>197</v>
      </c>
      <c r="B120" s="109">
        <v>50</v>
      </c>
      <c r="C120" s="7">
        <v>4.36</v>
      </c>
      <c r="D120" s="7">
        <v>4.84</v>
      </c>
      <c r="E120" s="7">
        <v>29.04</v>
      </c>
      <c r="F120" s="7">
        <v>180.87</v>
      </c>
      <c r="G120" s="84" t="s">
        <v>198</v>
      </c>
      <c r="H120" s="81" t="s">
        <v>199</v>
      </c>
    </row>
    <row r="121" spans="1:8" ht="9.75">
      <c r="A121" s="44" t="s">
        <v>127</v>
      </c>
      <c r="B121" s="12">
        <v>200</v>
      </c>
      <c r="C121" s="11">
        <v>0.6</v>
      </c>
      <c r="D121" s="11">
        <v>0.4</v>
      </c>
      <c r="E121" s="11">
        <v>32.6</v>
      </c>
      <c r="F121" s="11">
        <v>136.4</v>
      </c>
      <c r="G121" s="12" t="s">
        <v>128</v>
      </c>
      <c r="H121" s="63" t="s">
        <v>129</v>
      </c>
    </row>
    <row r="122" spans="1:8" ht="9.75">
      <c r="A122" s="33" t="s">
        <v>41</v>
      </c>
      <c r="B122" s="13">
        <v>20</v>
      </c>
      <c r="C122" s="18">
        <v>1.3</v>
      </c>
      <c r="D122" s="18">
        <v>0.2</v>
      </c>
      <c r="E122" s="18">
        <v>8.6</v>
      </c>
      <c r="F122" s="18">
        <v>43</v>
      </c>
      <c r="G122" s="34">
        <v>11</v>
      </c>
      <c r="H122" s="35" t="s">
        <v>42</v>
      </c>
    </row>
    <row r="123" spans="1:8" ht="9.75">
      <c r="A123" s="23" t="s">
        <v>25</v>
      </c>
      <c r="B123" s="4">
        <f>SUM(B119:B122)</f>
        <v>470</v>
      </c>
      <c r="C123" s="24">
        <f>SUM(C119:C122)</f>
        <v>7.88</v>
      </c>
      <c r="D123" s="24">
        <f>SUM(D119:D122)</f>
        <v>7.63</v>
      </c>
      <c r="E123" s="24">
        <f>SUM(E119:E122)</f>
        <v>83.05</v>
      </c>
      <c r="F123" s="24">
        <f>SUM(F119:F122)</f>
        <v>437.4</v>
      </c>
      <c r="G123" s="4"/>
      <c r="H123" s="14"/>
    </row>
    <row r="124" spans="1:8" ht="9.75">
      <c r="A124" s="157" t="s">
        <v>217</v>
      </c>
      <c r="B124" s="158"/>
      <c r="C124" s="158"/>
      <c r="D124" s="158"/>
      <c r="E124" s="158"/>
      <c r="F124" s="158"/>
      <c r="G124" s="158"/>
      <c r="H124" s="159"/>
    </row>
    <row r="125" spans="1:8" ht="9.75">
      <c r="A125" s="14" t="s">
        <v>122</v>
      </c>
      <c r="B125" s="36">
        <v>100</v>
      </c>
      <c r="C125" s="7">
        <v>6.55</v>
      </c>
      <c r="D125" s="7">
        <v>12</v>
      </c>
      <c r="E125" s="7">
        <v>3.1</v>
      </c>
      <c r="F125" s="7">
        <v>147</v>
      </c>
      <c r="G125" s="19">
        <v>354</v>
      </c>
      <c r="H125" s="21" t="s">
        <v>123</v>
      </c>
    </row>
    <row r="126" spans="1:8" ht="9.75">
      <c r="A126" s="21" t="s">
        <v>124</v>
      </c>
      <c r="B126" s="11">
        <v>150</v>
      </c>
      <c r="C126" s="12">
        <v>3.06</v>
      </c>
      <c r="D126" s="12">
        <v>4.8</v>
      </c>
      <c r="E126" s="12">
        <v>20.44</v>
      </c>
      <c r="F126" s="12">
        <v>137.25</v>
      </c>
      <c r="G126" s="19" t="s">
        <v>125</v>
      </c>
      <c r="H126" s="21" t="s">
        <v>126</v>
      </c>
    </row>
    <row r="127" spans="1:8" s="85" customFormat="1" ht="12.75" customHeight="1">
      <c r="A127" s="81" t="s">
        <v>22</v>
      </c>
      <c r="B127" s="88">
        <v>215</v>
      </c>
      <c r="C127" s="88">
        <v>0.07</v>
      </c>
      <c r="D127" s="88">
        <v>0.02</v>
      </c>
      <c r="E127" s="88">
        <v>15</v>
      </c>
      <c r="F127" s="88">
        <v>60</v>
      </c>
      <c r="G127" s="89" t="s">
        <v>23</v>
      </c>
      <c r="H127" s="90" t="s">
        <v>24</v>
      </c>
    </row>
    <row r="128" spans="1:8" ht="9.75">
      <c r="A128" s="33" t="s">
        <v>55</v>
      </c>
      <c r="B128" s="36">
        <v>20</v>
      </c>
      <c r="C128" s="13">
        <f>3.2/2</f>
        <v>1.6</v>
      </c>
      <c r="D128" s="13">
        <f>0.4/2</f>
        <v>0.2</v>
      </c>
      <c r="E128" s="13">
        <f>20.4/2</f>
        <v>10.2</v>
      </c>
      <c r="F128" s="13">
        <v>50</v>
      </c>
      <c r="G128" s="11" t="s">
        <v>44</v>
      </c>
      <c r="H128" s="21" t="s">
        <v>45</v>
      </c>
    </row>
    <row r="129" spans="1:8" ht="12.75" customHeight="1">
      <c r="A129" s="23" t="s">
        <v>25</v>
      </c>
      <c r="B129" s="4">
        <f>SUM(B125:B128)</f>
        <v>485</v>
      </c>
      <c r="C129" s="24">
        <f>SUM(C125:C128)</f>
        <v>11.28</v>
      </c>
      <c r="D129" s="24">
        <f>SUM(D125:D128)</f>
        <v>17.02</v>
      </c>
      <c r="E129" s="24">
        <f>SUM(E125:E128)</f>
        <v>48.74000000000001</v>
      </c>
      <c r="F129" s="24">
        <f>SUM(F125:F128)</f>
        <v>394.25</v>
      </c>
      <c r="G129" s="4"/>
      <c r="H129" s="14"/>
    </row>
    <row r="130" spans="1:8" ht="9.75">
      <c r="A130" s="143" t="s">
        <v>233</v>
      </c>
      <c r="B130" s="145"/>
      <c r="C130" s="145"/>
      <c r="D130" s="145"/>
      <c r="E130" s="145"/>
      <c r="F130" s="145"/>
      <c r="G130" s="144"/>
      <c r="H130" s="148"/>
    </row>
    <row r="131" spans="1:8" ht="13.5" customHeight="1">
      <c r="A131" s="14" t="s">
        <v>27</v>
      </c>
      <c r="B131" s="36">
        <v>200</v>
      </c>
      <c r="C131" s="62">
        <v>1.62</v>
      </c>
      <c r="D131" s="62">
        <v>2.19</v>
      </c>
      <c r="E131" s="62">
        <v>12.81</v>
      </c>
      <c r="F131" s="62">
        <v>77.13</v>
      </c>
      <c r="G131" s="25" t="s">
        <v>28</v>
      </c>
      <c r="H131" s="21" t="s">
        <v>29</v>
      </c>
    </row>
    <row r="132" spans="1:8" ht="9.75">
      <c r="A132" s="14" t="s">
        <v>122</v>
      </c>
      <c r="B132" s="36">
        <v>100</v>
      </c>
      <c r="C132" s="7">
        <v>6.55</v>
      </c>
      <c r="D132" s="7">
        <v>12</v>
      </c>
      <c r="E132" s="7">
        <v>3.1</v>
      </c>
      <c r="F132" s="7">
        <v>147</v>
      </c>
      <c r="G132" s="19">
        <v>354</v>
      </c>
      <c r="H132" s="21" t="s">
        <v>123</v>
      </c>
    </row>
    <row r="133" spans="1:8" ht="9.75">
      <c r="A133" s="21" t="s">
        <v>124</v>
      </c>
      <c r="B133" s="11">
        <v>150</v>
      </c>
      <c r="C133" s="12">
        <v>3.06</v>
      </c>
      <c r="D133" s="12">
        <v>4.8</v>
      </c>
      <c r="E133" s="12">
        <v>20.44</v>
      </c>
      <c r="F133" s="12">
        <v>137.25</v>
      </c>
      <c r="G133" s="19" t="s">
        <v>125</v>
      </c>
      <c r="H133" s="21" t="s">
        <v>126</v>
      </c>
    </row>
    <row r="134" spans="1:8" ht="9.75">
      <c r="A134" s="44" t="s">
        <v>127</v>
      </c>
      <c r="B134" s="12">
        <v>200</v>
      </c>
      <c r="C134" s="11">
        <v>0.6</v>
      </c>
      <c r="D134" s="11">
        <v>0.4</v>
      </c>
      <c r="E134" s="11">
        <v>32.6</v>
      </c>
      <c r="F134" s="11">
        <v>136.4</v>
      </c>
      <c r="G134" s="12" t="s">
        <v>128</v>
      </c>
      <c r="H134" s="63" t="s">
        <v>129</v>
      </c>
    </row>
    <row r="135" spans="1:8" ht="12.75" customHeight="1">
      <c r="A135" s="15" t="s">
        <v>18</v>
      </c>
      <c r="B135" s="16">
        <v>90</v>
      </c>
      <c r="C135" s="16">
        <v>0.45</v>
      </c>
      <c r="D135" s="16">
        <v>1.08</v>
      </c>
      <c r="E135" s="16">
        <v>12.6</v>
      </c>
      <c r="F135" s="16">
        <v>63</v>
      </c>
      <c r="G135" s="16"/>
      <c r="H135" s="15"/>
    </row>
    <row r="136" spans="1:8" ht="9.75">
      <c r="A136" s="33" t="s">
        <v>41</v>
      </c>
      <c r="B136" s="13">
        <v>20</v>
      </c>
      <c r="C136" s="18">
        <v>1.3</v>
      </c>
      <c r="D136" s="18">
        <v>0.2</v>
      </c>
      <c r="E136" s="18">
        <v>8.6</v>
      </c>
      <c r="F136" s="18">
        <v>43</v>
      </c>
      <c r="G136" s="34">
        <v>11</v>
      </c>
      <c r="H136" s="35" t="s">
        <v>42</v>
      </c>
    </row>
    <row r="137" spans="1:8" ht="9.75">
      <c r="A137" s="23" t="s">
        <v>25</v>
      </c>
      <c r="B137" s="4">
        <f>SUM(B131:B136)</f>
        <v>760</v>
      </c>
      <c r="C137" s="24">
        <f>SUM(C131:C136)</f>
        <v>13.58</v>
      </c>
      <c r="D137" s="24">
        <f>SUM(D131:D136)</f>
        <v>20.669999999999998</v>
      </c>
      <c r="E137" s="24">
        <f>SUM(E131:E136)</f>
        <v>90.14999999999999</v>
      </c>
      <c r="F137" s="24">
        <f>SUM(F131:F136)</f>
        <v>603.78</v>
      </c>
      <c r="G137" s="4"/>
      <c r="H137" s="14"/>
    </row>
    <row r="138" spans="1:8" ht="9.75">
      <c r="A138" s="157" t="s">
        <v>234</v>
      </c>
      <c r="B138" s="158"/>
      <c r="C138" s="158"/>
      <c r="D138" s="158"/>
      <c r="E138" s="158"/>
      <c r="F138" s="158"/>
      <c r="G138" s="158"/>
      <c r="H138" s="159"/>
    </row>
    <row r="139" spans="1:8" s="85" customFormat="1" ht="20.25">
      <c r="A139" s="53" t="s">
        <v>197</v>
      </c>
      <c r="B139" s="109">
        <v>50</v>
      </c>
      <c r="C139" s="7">
        <v>4.36</v>
      </c>
      <c r="D139" s="7">
        <v>4.84</v>
      </c>
      <c r="E139" s="7">
        <v>29.04</v>
      </c>
      <c r="F139" s="7">
        <v>180.87</v>
      </c>
      <c r="G139" s="84" t="s">
        <v>198</v>
      </c>
      <c r="H139" s="81" t="s">
        <v>199</v>
      </c>
    </row>
    <row r="140" spans="1:8" s="85" customFormat="1" ht="10.5" customHeight="1">
      <c r="A140" s="81" t="s">
        <v>22</v>
      </c>
      <c r="B140" s="88">
        <v>215</v>
      </c>
      <c r="C140" s="88">
        <v>0.07</v>
      </c>
      <c r="D140" s="88">
        <v>0.02</v>
      </c>
      <c r="E140" s="89">
        <v>15</v>
      </c>
      <c r="F140" s="88">
        <v>60</v>
      </c>
      <c r="G140" s="89" t="s">
        <v>23</v>
      </c>
      <c r="H140" s="90" t="s">
        <v>24</v>
      </c>
    </row>
    <row r="141" spans="1:8" s="95" customFormat="1" ht="12" customHeight="1">
      <c r="A141" s="91" t="s">
        <v>25</v>
      </c>
      <c r="B141" s="92">
        <f>SUM(B139:B140)</f>
        <v>265</v>
      </c>
      <c r="C141" s="92">
        <f>SUM(C139:C140)</f>
        <v>4.430000000000001</v>
      </c>
      <c r="D141" s="92">
        <f>SUM(D139:D140)</f>
        <v>4.859999999999999</v>
      </c>
      <c r="E141" s="92">
        <f>SUM(E139:E140)</f>
        <v>44.04</v>
      </c>
      <c r="F141" s="92">
        <f>SUM(F139:F140)</f>
        <v>240.87</v>
      </c>
      <c r="G141" s="93"/>
      <c r="H141" s="94"/>
    </row>
    <row r="142" spans="1:8" ht="9.75">
      <c r="A142" s="153" t="s">
        <v>130</v>
      </c>
      <c r="B142" s="154"/>
      <c r="C142" s="154"/>
      <c r="D142" s="154"/>
      <c r="E142" s="154"/>
      <c r="F142" s="154"/>
      <c r="G142" s="155"/>
      <c r="H142" s="156"/>
    </row>
    <row r="143" spans="1:8" ht="9.75">
      <c r="A143" s="147" t="s">
        <v>2</v>
      </c>
      <c r="B143" s="143"/>
      <c r="C143" s="144"/>
      <c r="D143" s="144"/>
      <c r="E143" s="144"/>
      <c r="F143" s="144"/>
      <c r="G143" s="147" t="s">
        <v>4</v>
      </c>
      <c r="H143" s="147" t="s">
        <v>5</v>
      </c>
    </row>
    <row r="144" spans="1:8" ht="15.75" customHeight="1">
      <c r="A144" s="150"/>
      <c r="B144" s="3" t="s">
        <v>6</v>
      </c>
      <c r="C144" s="2" t="s">
        <v>7</v>
      </c>
      <c r="D144" s="2" t="s">
        <v>8</v>
      </c>
      <c r="E144" s="2" t="s">
        <v>9</v>
      </c>
      <c r="F144" s="2" t="s">
        <v>10</v>
      </c>
      <c r="G144" s="150"/>
      <c r="H144" s="150"/>
    </row>
    <row r="145" spans="1:8" ht="9.75">
      <c r="A145" s="157" t="s">
        <v>216</v>
      </c>
      <c r="B145" s="158"/>
      <c r="C145" s="158"/>
      <c r="D145" s="158"/>
      <c r="E145" s="158"/>
      <c r="F145" s="158"/>
      <c r="G145" s="158"/>
      <c r="H145" s="159"/>
    </row>
    <row r="146" spans="1:8" ht="12.75" customHeight="1">
      <c r="A146" s="14" t="s">
        <v>135</v>
      </c>
      <c r="B146" s="64">
        <v>200</v>
      </c>
      <c r="C146" s="7">
        <v>1.38</v>
      </c>
      <c r="D146" s="7">
        <v>5.2</v>
      </c>
      <c r="E146" s="7">
        <v>8.92</v>
      </c>
      <c r="F146" s="7">
        <v>88.2</v>
      </c>
      <c r="G146" s="25" t="s">
        <v>201</v>
      </c>
      <c r="H146" s="65" t="s">
        <v>137</v>
      </c>
    </row>
    <row r="147" spans="1:8" s="85" customFormat="1" ht="9.75">
      <c r="A147" s="118" t="s">
        <v>202</v>
      </c>
      <c r="B147" s="106">
        <v>80</v>
      </c>
      <c r="C147" s="83">
        <v>8.03</v>
      </c>
      <c r="D147" s="83">
        <v>9.47</v>
      </c>
      <c r="E147" s="83">
        <v>26.35</v>
      </c>
      <c r="F147" s="83">
        <v>223.43</v>
      </c>
      <c r="G147" s="119" t="s">
        <v>203</v>
      </c>
      <c r="H147" s="81" t="s">
        <v>106</v>
      </c>
    </row>
    <row r="148" spans="1:8" ht="9.75">
      <c r="A148" s="14" t="s">
        <v>141</v>
      </c>
      <c r="B148" s="12">
        <v>200</v>
      </c>
      <c r="C148" s="32">
        <v>0.33</v>
      </c>
      <c r="D148" s="32">
        <v>0</v>
      </c>
      <c r="E148" s="32">
        <v>22.78</v>
      </c>
      <c r="F148" s="32">
        <v>94.44</v>
      </c>
      <c r="G148" s="19" t="s">
        <v>142</v>
      </c>
      <c r="H148" s="21" t="s">
        <v>143</v>
      </c>
    </row>
    <row r="149" spans="1:8" ht="9.75">
      <c r="A149" s="33" t="s">
        <v>41</v>
      </c>
      <c r="B149" s="13">
        <v>20</v>
      </c>
      <c r="C149" s="18">
        <v>1.3</v>
      </c>
      <c r="D149" s="18">
        <v>0.2</v>
      </c>
      <c r="E149" s="18">
        <v>8.6</v>
      </c>
      <c r="F149" s="18">
        <v>43</v>
      </c>
      <c r="G149" s="34">
        <v>11</v>
      </c>
      <c r="H149" s="35" t="s">
        <v>42</v>
      </c>
    </row>
    <row r="150" spans="1:8" ht="9.75">
      <c r="A150" s="23" t="s">
        <v>25</v>
      </c>
      <c r="B150" s="4">
        <f>SUM(B146:B149)</f>
        <v>500</v>
      </c>
      <c r="C150" s="24">
        <f>SUM(C146:C149)</f>
        <v>11.040000000000001</v>
      </c>
      <c r="D150" s="24">
        <f>SUM(D146:D149)</f>
        <v>14.870000000000001</v>
      </c>
      <c r="E150" s="24">
        <f>SUM(E146:E149)</f>
        <v>66.65</v>
      </c>
      <c r="F150" s="24">
        <f>SUM(F146:F149)</f>
        <v>449.07</v>
      </c>
      <c r="G150" s="4"/>
      <c r="H150" s="14"/>
    </row>
    <row r="151" spans="1:8" ht="9.75">
      <c r="A151" s="157" t="s">
        <v>217</v>
      </c>
      <c r="B151" s="158"/>
      <c r="C151" s="158"/>
      <c r="D151" s="158"/>
      <c r="E151" s="158"/>
      <c r="F151" s="158"/>
      <c r="G151" s="158"/>
      <c r="H151" s="159"/>
    </row>
    <row r="152" spans="1:8" ht="9.75">
      <c r="A152" s="14" t="s">
        <v>101</v>
      </c>
      <c r="B152" s="6">
        <v>220</v>
      </c>
      <c r="C152" s="28">
        <v>14.88</v>
      </c>
      <c r="D152" s="28">
        <v>17.51</v>
      </c>
      <c r="E152" s="28">
        <v>37.52</v>
      </c>
      <c r="F152" s="28">
        <v>367.84</v>
      </c>
      <c r="G152" s="59" t="s">
        <v>102</v>
      </c>
      <c r="H152" s="10" t="s">
        <v>103</v>
      </c>
    </row>
    <row r="153" spans="1:8" s="85" customFormat="1" ht="12.75" customHeight="1">
      <c r="A153" s="81" t="s">
        <v>22</v>
      </c>
      <c r="B153" s="88">
        <v>215</v>
      </c>
      <c r="C153" s="88">
        <v>0.07</v>
      </c>
      <c r="D153" s="88">
        <v>0.02</v>
      </c>
      <c r="E153" s="88">
        <v>15</v>
      </c>
      <c r="F153" s="88">
        <v>60</v>
      </c>
      <c r="G153" s="89" t="s">
        <v>23</v>
      </c>
      <c r="H153" s="90" t="s">
        <v>24</v>
      </c>
    </row>
    <row r="154" spans="1:8" ht="9.75">
      <c r="A154" s="33" t="s">
        <v>55</v>
      </c>
      <c r="B154" s="36">
        <v>20</v>
      </c>
      <c r="C154" s="13">
        <f>3.2/2</f>
        <v>1.6</v>
      </c>
      <c r="D154" s="13">
        <f>0.4/2</f>
        <v>0.2</v>
      </c>
      <c r="E154" s="13">
        <f>20.4/2</f>
        <v>10.2</v>
      </c>
      <c r="F154" s="13">
        <v>50</v>
      </c>
      <c r="G154" s="11" t="s">
        <v>44</v>
      </c>
      <c r="H154" s="21" t="s">
        <v>45</v>
      </c>
    </row>
    <row r="155" spans="1:8" ht="12.75" customHeight="1">
      <c r="A155" s="23" t="s">
        <v>25</v>
      </c>
      <c r="B155" s="4">
        <f>SUM(B151:B154)</f>
        <v>455</v>
      </c>
      <c r="C155" s="24">
        <f>SUM(C151:C154)</f>
        <v>16.55</v>
      </c>
      <c r="D155" s="24">
        <f>SUM(D151:D154)</f>
        <v>17.73</v>
      </c>
      <c r="E155" s="24">
        <f>SUM(E151:E154)</f>
        <v>62.72</v>
      </c>
      <c r="F155" s="24">
        <f>SUM(F151:F154)</f>
        <v>477.84</v>
      </c>
      <c r="G155" s="4"/>
      <c r="H155" s="14"/>
    </row>
    <row r="156" spans="1:8" ht="9.75">
      <c r="A156" s="143" t="s">
        <v>233</v>
      </c>
      <c r="B156" s="145"/>
      <c r="C156" s="145"/>
      <c r="D156" s="145"/>
      <c r="E156" s="145"/>
      <c r="F156" s="145"/>
      <c r="G156" s="144"/>
      <c r="H156" s="148"/>
    </row>
    <row r="157" spans="1:8" ht="12.75" customHeight="1">
      <c r="A157" s="14" t="s">
        <v>135</v>
      </c>
      <c r="B157" s="64">
        <v>200</v>
      </c>
      <c r="C157" s="7">
        <v>1.38</v>
      </c>
      <c r="D157" s="7">
        <v>5.2</v>
      </c>
      <c r="E157" s="7">
        <v>8.92</v>
      </c>
      <c r="F157" s="7">
        <v>88.2</v>
      </c>
      <c r="G157" s="25" t="s">
        <v>201</v>
      </c>
      <c r="H157" s="65" t="s">
        <v>137</v>
      </c>
    </row>
    <row r="158" spans="1:8" ht="9.75">
      <c r="A158" s="22" t="s">
        <v>138</v>
      </c>
      <c r="B158" s="11">
        <v>90</v>
      </c>
      <c r="C158" s="32">
        <v>14.7</v>
      </c>
      <c r="D158" s="32">
        <f>12.3*0.9</f>
        <v>11.07</v>
      </c>
      <c r="E158" s="32">
        <v>12.95</v>
      </c>
      <c r="F158" s="32">
        <f>242.41*0.9</f>
        <v>218.169</v>
      </c>
      <c r="G158" s="8" t="s">
        <v>139</v>
      </c>
      <c r="H158" s="21" t="s">
        <v>140</v>
      </c>
    </row>
    <row r="159" spans="1:8" ht="9.75">
      <c r="A159" s="14" t="s">
        <v>68</v>
      </c>
      <c r="B159" s="11">
        <v>150</v>
      </c>
      <c r="C159" s="11">
        <v>5.52</v>
      </c>
      <c r="D159" s="11">
        <v>4.51</v>
      </c>
      <c r="E159" s="11">
        <v>26.45</v>
      </c>
      <c r="F159" s="11">
        <v>168.45</v>
      </c>
      <c r="G159" s="19" t="s">
        <v>69</v>
      </c>
      <c r="H159" s="14" t="s">
        <v>70</v>
      </c>
    </row>
    <row r="160" spans="1:8" ht="9.75">
      <c r="A160" s="14" t="s">
        <v>141</v>
      </c>
      <c r="B160" s="12">
        <v>200</v>
      </c>
      <c r="C160" s="32">
        <v>0.33</v>
      </c>
      <c r="D160" s="32">
        <v>0</v>
      </c>
      <c r="E160" s="32">
        <v>22.78</v>
      </c>
      <c r="F160" s="32">
        <v>94.44</v>
      </c>
      <c r="G160" s="19" t="s">
        <v>142</v>
      </c>
      <c r="H160" s="21" t="s">
        <v>143</v>
      </c>
    </row>
    <row r="161" spans="1:8" ht="9.75">
      <c r="A161" s="33" t="s">
        <v>41</v>
      </c>
      <c r="B161" s="13">
        <v>20</v>
      </c>
      <c r="C161" s="18">
        <v>1.3</v>
      </c>
      <c r="D161" s="18">
        <v>0.2</v>
      </c>
      <c r="E161" s="18">
        <v>8.6</v>
      </c>
      <c r="F161" s="18">
        <v>43</v>
      </c>
      <c r="G161" s="34">
        <v>11</v>
      </c>
      <c r="H161" s="35" t="s">
        <v>42</v>
      </c>
    </row>
    <row r="162" spans="1:8" ht="9.75">
      <c r="A162" s="23" t="s">
        <v>25</v>
      </c>
      <c r="B162" s="4">
        <f>SUM(B157:B161)</f>
        <v>660</v>
      </c>
      <c r="C162" s="24">
        <f>SUM(C157:C161)</f>
        <v>23.229999999999997</v>
      </c>
      <c r="D162" s="24">
        <f>SUM(D157:D161)</f>
        <v>20.98</v>
      </c>
      <c r="E162" s="24">
        <f>SUM(E157:E161)</f>
        <v>79.69999999999999</v>
      </c>
      <c r="F162" s="24">
        <f>SUM(F157:F161)</f>
        <v>612.259</v>
      </c>
      <c r="G162" s="4"/>
      <c r="H162" s="14"/>
    </row>
    <row r="163" spans="1:8" ht="9.75">
      <c r="A163" s="157" t="s">
        <v>234</v>
      </c>
      <c r="B163" s="158"/>
      <c r="C163" s="158"/>
      <c r="D163" s="158"/>
      <c r="E163" s="158"/>
      <c r="F163" s="158"/>
      <c r="G163" s="158"/>
      <c r="H163" s="159"/>
    </row>
    <row r="164" spans="1:8" s="85" customFormat="1" ht="9.75">
      <c r="A164" s="118" t="s">
        <v>202</v>
      </c>
      <c r="B164" s="106">
        <v>80</v>
      </c>
      <c r="C164" s="83">
        <v>8.03</v>
      </c>
      <c r="D164" s="83">
        <v>9.47</v>
      </c>
      <c r="E164" s="83">
        <v>26.35</v>
      </c>
      <c r="F164" s="83">
        <v>223.43</v>
      </c>
      <c r="G164" s="119" t="s">
        <v>203</v>
      </c>
      <c r="H164" s="81" t="s">
        <v>106</v>
      </c>
    </row>
    <row r="165" spans="1:8" s="85" customFormat="1" ht="11.25" customHeight="1">
      <c r="A165" s="53" t="s">
        <v>180</v>
      </c>
      <c r="B165" s="86">
        <v>100</v>
      </c>
      <c r="C165" s="87">
        <v>0.4</v>
      </c>
      <c r="D165" s="87">
        <v>0.4</v>
      </c>
      <c r="E165" s="87">
        <v>9.8</v>
      </c>
      <c r="F165" s="87">
        <v>47</v>
      </c>
      <c r="G165" s="84" t="s">
        <v>57</v>
      </c>
      <c r="H165" s="53" t="s">
        <v>58</v>
      </c>
    </row>
    <row r="166" spans="1:8" s="85" customFormat="1" ht="10.5" customHeight="1">
      <c r="A166" s="98" t="s">
        <v>59</v>
      </c>
      <c r="B166" s="83">
        <v>222</v>
      </c>
      <c r="C166" s="106">
        <v>0.13</v>
      </c>
      <c r="D166" s="106">
        <v>0.02</v>
      </c>
      <c r="E166" s="107">
        <v>15.2</v>
      </c>
      <c r="F166" s="106">
        <v>62</v>
      </c>
      <c r="G166" s="116" t="s">
        <v>60</v>
      </c>
      <c r="H166" s="108" t="s">
        <v>61</v>
      </c>
    </row>
    <row r="167" spans="1:8" s="95" customFormat="1" ht="12" customHeight="1">
      <c r="A167" s="91" t="s">
        <v>25</v>
      </c>
      <c r="B167" s="92">
        <f>SUM(B164:B166)</f>
        <v>402</v>
      </c>
      <c r="C167" s="92">
        <f>SUM(C164:C166)</f>
        <v>8.56</v>
      </c>
      <c r="D167" s="92">
        <f>SUM(D164:D166)</f>
        <v>9.89</v>
      </c>
      <c r="E167" s="92">
        <f>SUM(E164:E166)</f>
        <v>51.35000000000001</v>
      </c>
      <c r="F167" s="92">
        <f>SUM(F164:F166)</f>
        <v>332.43</v>
      </c>
      <c r="G167" s="93"/>
      <c r="H167" s="94"/>
    </row>
    <row r="168" spans="1:8" ht="9.75">
      <c r="A168" s="149" t="s">
        <v>144</v>
      </c>
      <c r="B168" s="149"/>
      <c r="C168" s="149"/>
      <c r="D168" s="149"/>
      <c r="E168" s="149"/>
      <c r="F168" s="149"/>
      <c r="G168" s="149"/>
      <c r="H168" s="149"/>
    </row>
    <row r="169" spans="1:8" ht="9.75">
      <c r="A169" s="151" t="s">
        <v>1</v>
      </c>
      <c r="B169" s="144"/>
      <c r="C169" s="144"/>
      <c r="D169" s="144"/>
      <c r="E169" s="144"/>
      <c r="F169" s="144"/>
      <c r="G169" s="145"/>
      <c r="H169" s="146"/>
    </row>
    <row r="170" spans="1:8" ht="9.75">
      <c r="A170" s="147" t="s">
        <v>2</v>
      </c>
      <c r="B170" s="143"/>
      <c r="C170" s="144"/>
      <c r="D170" s="144"/>
      <c r="E170" s="144"/>
      <c r="F170" s="144"/>
      <c r="G170" s="147" t="s">
        <v>4</v>
      </c>
      <c r="H170" s="147" t="s">
        <v>5</v>
      </c>
    </row>
    <row r="171" spans="1:8" ht="14.25" customHeight="1">
      <c r="A171" s="150"/>
      <c r="B171" s="3" t="s">
        <v>6</v>
      </c>
      <c r="C171" s="2" t="s">
        <v>7</v>
      </c>
      <c r="D171" s="2" t="s">
        <v>8</v>
      </c>
      <c r="E171" s="2" t="s">
        <v>9</v>
      </c>
      <c r="F171" s="2" t="s">
        <v>10</v>
      </c>
      <c r="G171" s="150"/>
      <c r="H171" s="150"/>
    </row>
    <row r="172" spans="1:8" ht="9.75">
      <c r="A172" s="157" t="s">
        <v>216</v>
      </c>
      <c r="B172" s="158"/>
      <c r="C172" s="158"/>
      <c r="D172" s="158"/>
      <c r="E172" s="158"/>
      <c r="F172" s="158"/>
      <c r="G172" s="158"/>
      <c r="H172" s="159"/>
    </row>
    <row r="173" spans="1:8" ht="13.5" customHeight="1">
      <c r="A173" s="15" t="s">
        <v>86</v>
      </c>
      <c r="B173" s="55">
        <v>200</v>
      </c>
      <c r="C173" s="7">
        <v>6.41</v>
      </c>
      <c r="D173" s="7">
        <v>5.58</v>
      </c>
      <c r="E173" s="7">
        <v>10.32</v>
      </c>
      <c r="F173" s="7">
        <v>121.22</v>
      </c>
      <c r="G173" s="56" t="s">
        <v>189</v>
      </c>
      <c r="H173" s="31" t="s">
        <v>88</v>
      </c>
    </row>
    <row r="174" spans="1:8" s="85" customFormat="1" ht="14.25" customHeight="1">
      <c r="A174" s="53" t="s">
        <v>205</v>
      </c>
      <c r="B174" s="109">
        <v>80</v>
      </c>
      <c r="C174" s="83">
        <v>5.95</v>
      </c>
      <c r="D174" s="83">
        <v>6.44</v>
      </c>
      <c r="E174" s="120">
        <v>47.97</v>
      </c>
      <c r="F174" s="83">
        <v>277.69</v>
      </c>
      <c r="G174" s="84" t="s">
        <v>206</v>
      </c>
      <c r="H174" s="81" t="s">
        <v>207</v>
      </c>
    </row>
    <row r="175" spans="1:8" ht="9.75">
      <c r="A175" s="14" t="s">
        <v>97</v>
      </c>
      <c r="B175" s="19">
        <v>200</v>
      </c>
      <c r="C175" s="32">
        <v>0.76</v>
      </c>
      <c r="D175" s="32">
        <v>0.04</v>
      </c>
      <c r="E175" s="32">
        <v>20.22</v>
      </c>
      <c r="F175" s="32">
        <v>85.51</v>
      </c>
      <c r="G175" s="13" t="s">
        <v>98</v>
      </c>
      <c r="H175" s="21" t="s">
        <v>99</v>
      </c>
    </row>
    <row r="176" spans="1:8" ht="9.75">
      <c r="A176" s="33" t="s">
        <v>41</v>
      </c>
      <c r="B176" s="13">
        <v>20</v>
      </c>
      <c r="C176" s="18">
        <v>1.3</v>
      </c>
      <c r="D176" s="18">
        <v>0.2</v>
      </c>
      <c r="E176" s="18">
        <v>8.6</v>
      </c>
      <c r="F176" s="18">
        <v>43</v>
      </c>
      <c r="G176" s="34">
        <v>11</v>
      </c>
      <c r="H176" s="35" t="s">
        <v>42</v>
      </c>
    </row>
    <row r="177" spans="1:8" ht="9.75">
      <c r="A177" s="23" t="s">
        <v>25</v>
      </c>
      <c r="B177" s="4">
        <f>SUM(B173:B176)</f>
        <v>500</v>
      </c>
      <c r="C177" s="4">
        <f>SUM(C173:C176)</f>
        <v>14.42</v>
      </c>
      <c r="D177" s="4">
        <f>SUM(D173:D176)</f>
        <v>12.259999999999998</v>
      </c>
      <c r="E177" s="4">
        <f>SUM(E173:E176)</f>
        <v>87.10999999999999</v>
      </c>
      <c r="F177" s="4">
        <f>SUM(F173:F176)</f>
        <v>527.42</v>
      </c>
      <c r="G177" s="4"/>
      <c r="H177" s="14"/>
    </row>
    <row r="178" spans="1:8" ht="9.75">
      <c r="A178" s="157" t="s">
        <v>217</v>
      </c>
      <c r="B178" s="158"/>
      <c r="C178" s="158"/>
      <c r="D178" s="158"/>
      <c r="E178" s="158"/>
      <c r="F178" s="158"/>
      <c r="G178" s="158"/>
      <c r="H178" s="159"/>
    </row>
    <row r="179" spans="1:8" ht="9.75">
      <c r="A179" s="14" t="s">
        <v>122</v>
      </c>
      <c r="B179" s="36">
        <v>100</v>
      </c>
      <c r="C179" s="7">
        <v>6.55</v>
      </c>
      <c r="D179" s="7">
        <v>12</v>
      </c>
      <c r="E179" s="7">
        <v>3.1</v>
      </c>
      <c r="F179" s="7">
        <v>147</v>
      </c>
      <c r="G179" s="19">
        <v>354</v>
      </c>
      <c r="H179" s="21" t="s">
        <v>123</v>
      </c>
    </row>
    <row r="180" spans="1:8" ht="12" customHeight="1">
      <c r="A180" s="33" t="s">
        <v>52</v>
      </c>
      <c r="B180" s="6">
        <v>150</v>
      </c>
      <c r="C180" s="13">
        <v>8.6</v>
      </c>
      <c r="D180" s="13">
        <v>6.09</v>
      </c>
      <c r="E180" s="13">
        <v>38.64</v>
      </c>
      <c r="F180" s="13">
        <v>243.75</v>
      </c>
      <c r="G180" s="48" t="s">
        <v>53</v>
      </c>
      <c r="H180" s="61" t="s">
        <v>54</v>
      </c>
    </row>
    <row r="181" spans="1:8" s="85" customFormat="1" ht="12.75" customHeight="1">
      <c r="A181" s="81" t="s">
        <v>22</v>
      </c>
      <c r="B181" s="88">
        <v>215</v>
      </c>
      <c r="C181" s="88">
        <v>0.07</v>
      </c>
      <c r="D181" s="88">
        <v>0.02</v>
      </c>
      <c r="E181" s="88">
        <v>15</v>
      </c>
      <c r="F181" s="88">
        <v>60</v>
      </c>
      <c r="G181" s="89" t="s">
        <v>23</v>
      </c>
      <c r="H181" s="90" t="s">
        <v>24</v>
      </c>
    </row>
    <row r="182" spans="1:8" ht="9.75">
      <c r="A182" s="33" t="s">
        <v>55</v>
      </c>
      <c r="B182" s="36">
        <v>20</v>
      </c>
      <c r="C182" s="13">
        <f>3.2/2</f>
        <v>1.6</v>
      </c>
      <c r="D182" s="13">
        <f>0.4/2</f>
        <v>0.2</v>
      </c>
      <c r="E182" s="13">
        <f>20.4/2</f>
        <v>10.2</v>
      </c>
      <c r="F182" s="13">
        <v>50</v>
      </c>
      <c r="G182" s="11" t="s">
        <v>44</v>
      </c>
      <c r="H182" s="21" t="s">
        <v>45</v>
      </c>
    </row>
    <row r="183" spans="1:8" ht="12.75" customHeight="1">
      <c r="A183" s="23" t="s">
        <v>25</v>
      </c>
      <c r="B183" s="4">
        <f>SUM(B179:B182)</f>
        <v>485</v>
      </c>
      <c r="C183" s="24">
        <f>SUM(C179:C182)</f>
        <v>16.82</v>
      </c>
      <c r="D183" s="24">
        <f>SUM(D179:D182)</f>
        <v>18.31</v>
      </c>
      <c r="E183" s="24">
        <f>SUM(E179:E182)</f>
        <v>66.94</v>
      </c>
      <c r="F183" s="24">
        <f>SUM(F179:F182)</f>
        <v>500.75</v>
      </c>
      <c r="G183" s="4"/>
      <c r="H183" s="14"/>
    </row>
    <row r="184" spans="1:8" ht="9.75">
      <c r="A184" s="143" t="s">
        <v>233</v>
      </c>
      <c r="B184" s="145"/>
      <c r="C184" s="145"/>
      <c r="D184" s="145"/>
      <c r="E184" s="145"/>
      <c r="F184" s="145"/>
      <c r="G184" s="144"/>
      <c r="H184" s="148"/>
    </row>
    <row r="185" spans="1:8" ht="13.5" customHeight="1">
      <c r="A185" s="15" t="s">
        <v>86</v>
      </c>
      <c r="B185" s="55">
        <v>200</v>
      </c>
      <c r="C185" s="7">
        <v>6.41</v>
      </c>
      <c r="D185" s="7">
        <v>5.58</v>
      </c>
      <c r="E185" s="7">
        <v>10.32</v>
      </c>
      <c r="F185" s="7">
        <v>121.22</v>
      </c>
      <c r="G185" s="56" t="s">
        <v>189</v>
      </c>
      <c r="H185" s="31" t="s">
        <v>88</v>
      </c>
    </row>
    <row r="186" spans="1:8" ht="9.75">
      <c r="A186" s="14" t="s">
        <v>122</v>
      </c>
      <c r="B186" s="36">
        <v>100</v>
      </c>
      <c r="C186" s="7">
        <v>6.55</v>
      </c>
      <c r="D186" s="7">
        <v>12</v>
      </c>
      <c r="E186" s="7">
        <v>3.1</v>
      </c>
      <c r="F186" s="7">
        <v>147</v>
      </c>
      <c r="G186" s="19">
        <v>354</v>
      </c>
      <c r="H186" s="21" t="s">
        <v>123</v>
      </c>
    </row>
    <row r="187" spans="1:8" ht="12" customHeight="1">
      <c r="A187" s="33" t="s">
        <v>52</v>
      </c>
      <c r="B187" s="6">
        <v>150</v>
      </c>
      <c r="C187" s="28">
        <v>8.6</v>
      </c>
      <c r="D187" s="28">
        <v>6.09</v>
      </c>
      <c r="E187" s="28">
        <v>38.64</v>
      </c>
      <c r="F187" s="28">
        <v>243.75</v>
      </c>
      <c r="G187" s="48" t="s">
        <v>53</v>
      </c>
      <c r="H187" s="61" t="s">
        <v>54</v>
      </c>
    </row>
    <row r="188" spans="1:8" ht="23.25" customHeight="1">
      <c r="A188" s="29" t="s">
        <v>95</v>
      </c>
      <c r="B188" s="6">
        <v>60</v>
      </c>
      <c r="C188" s="7">
        <v>1</v>
      </c>
      <c r="D188" s="7">
        <v>0.6</v>
      </c>
      <c r="E188" s="7">
        <v>4.47</v>
      </c>
      <c r="F188" s="7">
        <v>23.4</v>
      </c>
      <c r="G188" s="30">
        <v>305</v>
      </c>
      <c r="H188" s="21" t="s">
        <v>96</v>
      </c>
    </row>
    <row r="189" spans="1:8" ht="9.75">
      <c r="A189" s="14" t="s">
        <v>97</v>
      </c>
      <c r="B189" s="19">
        <v>200</v>
      </c>
      <c r="C189" s="32">
        <v>0.76</v>
      </c>
      <c r="D189" s="32">
        <v>0.04</v>
      </c>
      <c r="E189" s="32">
        <v>20.22</v>
      </c>
      <c r="F189" s="32">
        <v>85.51</v>
      </c>
      <c r="G189" s="13" t="s">
        <v>98</v>
      </c>
      <c r="H189" s="21" t="s">
        <v>99</v>
      </c>
    </row>
    <row r="190" spans="1:8" ht="9.75">
      <c r="A190" s="33" t="s">
        <v>41</v>
      </c>
      <c r="B190" s="13">
        <v>20</v>
      </c>
      <c r="C190" s="18">
        <v>1.3</v>
      </c>
      <c r="D190" s="18">
        <v>0.2</v>
      </c>
      <c r="E190" s="18">
        <v>8.6</v>
      </c>
      <c r="F190" s="18">
        <v>43</v>
      </c>
      <c r="G190" s="34">
        <v>11</v>
      </c>
      <c r="H190" s="35" t="s">
        <v>42</v>
      </c>
    </row>
    <row r="191" spans="1:8" ht="9.75">
      <c r="A191" s="23" t="s">
        <v>25</v>
      </c>
      <c r="B191" s="4">
        <f>SUM(B185:B190)</f>
        <v>730</v>
      </c>
      <c r="C191" s="24">
        <f>SUM(C185:C190)</f>
        <v>24.620000000000005</v>
      </c>
      <c r="D191" s="24">
        <f>SUM(D185:D190)</f>
        <v>24.509999999999998</v>
      </c>
      <c r="E191" s="24">
        <f>SUM(E185:E190)</f>
        <v>85.35</v>
      </c>
      <c r="F191" s="24">
        <f>SUM(F185:F190)</f>
        <v>663.88</v>
      </c>
      <c r="G191" s="4"/>
      <c r="H191" s="14"/>
    </row>
    <row r="192" spans="1:8" ht="9.75">
      <c r="A192" s="157" t="s">
        <v>234</v>
      </c>
      <c r="B192" s="158"/>
      <c r="C192" s="158"/>
      <c r="D192" s="158"/>
      <c r="E192" s="158"/>
      <c r="F192" s="158"/>
      <c r="G192" s="158"/>
      <c r="H192" s="159"/>
    </row>
    <row r="193" spans="1:8" s="85" customFormat="1" ht="14.25" customHeight="1">
      <c r="A193" s="53" t="s">
        <v>205</v>
      </c>
      <c r="B193" s="109">
        <v>80</v>
      </c>
      <c r="C193" s="83">
        <v>5.95</v>
      </c>
      <c r="D193" s="83">
        <v>6.44</v>
      </c>
      <c r="E193" s="120">
        <v>47.97</v>
      </c>
      <c r="F193" s="83">
        <v>277.69</v>
      </c>
      <c r="G193" s="84" t="s">
        <v>206</v>
      </c>
      <c r="H193" s="81" t="s">
        <v>207</v>
      </c>
    </row>
    <row r="194" spans="1:8" s="85" customFormat="1" ht="12.75" customHeight="1">
      <c r="A194" s="98" t="s">
        <v>59</v>
      </c>
      <c r="B194" s="83">
        <v>222</v>
      </c>
      <c r="C194" s="106">
        <v>0.13</v>
      </c>
      <c r="D194" s="106">
        <v>0.02</v>
      </c>
      <c r="E194" s="107">
        <v>15.2</v>
      </c>
      <c r="F194" s="106">
        <v>62</v>
      </c>
      <c r="G194" s="89" t="s">
        <v>60</v>
      </c>
      <c r="H194" s="108" t="s">
        <v>61</v>
      </c>
    </row>
    <row r="195" spans="1:8" s="95" customFormat="1" ht="12" customHeight="1">
      <c r="A195" s="91" t="s">
        <v>25</v>
      </c>
      <c r="B195" s="92">
        <f>SUM(B193:B194)</f>
        <v>302</v>
      </c>
      <c r="C195" s="92">
        <f>SUM(C193:C194)</f>
        <v>6.08</v>
      </c>
      <c r="D195" s="92">
        <f>SUM(D193:D194)</f>
        <v>6.46</v>
      </c>
      <c r="E195" s="92">
        <f>SUM(E193:E194)</f>
        <v>63.17</v>
      </c>
      <c r="F195" s="92">
        <f>SUM(F193:F194)</f>
        <v>339.69</v>
      </c>
      <c r="G195" s="93"/>
      <c r="H195" s="94"/>
    </row>
    <row r="196" spans="1:8" ht="9.75">
      <c r="A196" s="149" t="s">
        <v>47</v>
      </c>
      <c r="B196" s="149"/>
      <c r="C196" s="149"/>
      <c r="D196" s="149"/>
      <c r="E196" s="149"/>
      <c r="F196" s="149"/>
      <c r="G196" s="149"/>
      <c r="H196" s="149"/>
    </row>
    <row r="197" spans="1:8" ht="9.75">
      <c r="A197" s="147" t="s">
        <v>2</v>
      </c>
      <c r="B197" s="143"/>
      <c r="C197" s="144"/>
      <c r="D197" s="144"/>
      <c r="E197" s="144"/>
      <c r="F197" s="144"/>
      <c r="G197" s="147" t="s">
        <v>4</v>
      </c>
      <c r="H197" s="147" t="s">
        <v>5</v>
      </c>
    </row>
    <row r="198" spans="1:8" ht="13.5" customHeight="1">
      <c r="A198" s="150"/>
      <c r="B198" s="3" t="s">
        <v>6</v>
      </c>
      <c r="C198" s="2" t="s">
        <v>7</v>
      </c>
      <c r="D198" s="2" t="s">
        <v>8</v>
      </c>
      <c r="E198" s="2" t="s">
        <v>9</v>
      </c>
      <c r="F198" s="2" t="s">
        <v>10</v>
      </c>
      <c r="G198" s="150"/>
      <c r="H198" s="150"/>
    </row>
    <row r="199" spans="1:8" ht="9.75">
      <c r="A199" s="157" t="s">
        <v>216</v>
      </c>
      <c r="B199" s="158"/>
      <c r="C199" s="158"/>
      <c r="D199" s="158"/>
      <c r="E199" s="158"/>
      <c r="F199" s="158"/>
      <c r="G199" s="158"/>
      <c r="H199" s="159"/>
    </row>
    <row r="200" spans="1:8" ht="12" customHeight="1">
      <c r="A200" s="14" t="s">
        <v>62</v>
      </c>
      <c r="B200" s="36">
        <v>200</v>
      </c>
      <c r="C200" s="7">
        <v>1.53</v>
      </c>
      <c r="D200" s="7">
        <v>5.1</v>
      </c>
      <c r="E200" s="7">
        <v>8</v>
      </c>
      <c r="F200" s="7">
        <v>83.9</v>
      </c>
      <c r="G200" s="8" t="s">
        <v>209</v>
      </c>
      <c r="H200" s="21" t="s">
        <v>64</v>
      </c>
    </row>
    <row r="201" spans="1:8" s="85" customFormat="1" ht="9.75">
      <c r="A201" s="98" t="s">
        <v>210</v>
      </c>
      <c r="B201" s="121">
        <v>75</v>
      </c>
      <c r="C201" s="7">
        <v>7.73</v>
      </c>
      <c r="D201" s="7">
        <v>9.5</v>
      </c>
      <c r="E201" s="7">
        <v>27.69</v>
      </c>
      <c r="F201" s="7">
        <v>225.22</v>
      </c>
      <c r="G201" s="84" t="s">
        <v>211</v>
      </c>
      <c r="H201" s="81" t="s">
        <v>212</v>
      </c>
    </row>
    <row r="202" spans="1:8" ht="9.75">
      <c r="A202" s="14" t="s">
        <v>112</v>
      </c>
      <c r="B202" s="11">
        <v>200</v>
      </c>
      <c r="C202" s="12">
        <v>0</v>
      </c>
      <c r="D202" s="12">
        <v>0</v>
      </c>
      <c r="E202" s="12">
        <v>19.97</v>
      </c>
      <c r="F202" s="12">
        <v>76</v>
      </c>
      <c r="G202" s="11" t="s">
        <v>113</v>
      </c>
      <c r="H202" s="21" t="s">
        <v>114</v>
      </c>
    </row>
    <row r="203" spans="1:8" ht="9.75">
      <c r="A203" s="33" t="s">
        <v>41</v>
      </c>
      <c r="B203" s="13">
        <v>20</v>
      </c>
      <c r="C203" s="18">
        <v>1.3</v>
      </c>
      <c r="D203" s="18">
        <v>0.2</v>
      </c>
      <c r="E203" s="18">
        <v>8.6</v>
      </c>
      <c r="F203" s="18">
        <v>43</v>
      </c>
      <c r="G203" s="34">
        <v>11</v>
      </c>
      <c r="H203" s="35" t="s">
        <v>42</v>
      </c>
    </row>
    <row r="204" spans="1:8" ht="9.75">
      <c r="A204" s="23" t="s">
        <v>25</v>
      </c>
      <c r="B204" s="4">
        <f>SUM(B200:B203)</f>
        <v>495</v>
      </c>
      <c r="C204" s="24">
        <f>SUM(C200:C203)</f>
        <v>10.56</v>
      </c>
      <c r="D204" s="24">
        <f>SUM(D200:D203)</f>
        <v>14.799999999999999</v>
      </c>
      <c r="E204" s="24">
        <f>SUM(E200:E203)</f>
        <v>64.25999999999999</v>
      </c>
      <c r="F204" s="24">
        <f>SUM(F200:F203)</f>
        <v>428.12</v>
      </c>
      <c r="G204" s="4"/>
      <c r="H204" s="14"/>
    </row>
    <row r="205" spans="1:8" ht="9.75">
      <c r="A205" s="157" t="s">
        <v>217</v>
      </c>
      <c r="B205" s="158"/>
      <c r="C205" s="158"/>
      <c r="D205" s="158"/>
      <c r="E205" s="158"/>
      <c r="F205" s="158"/>
      <c r="G205" s="158"/>
      <c r="H205" s="159"/>
    </row>
    <row r="206" spans="1:8" ht="9.75">
      <c r="A206" s="15" t="s">
        <v>151</v>
      </c>
      <c r="B206" s="41">
        <v>90</v>
      </c>
      <c r="C206" s="18">
        <v>12.23</v>
      </c>
      <c r="D206" s="18">
        <v>7.73</v>
      </c>
      <c r="E206" s="18">
        <v>12.14</v>
      </c>
      <c r="F206" s="18">
        <v>169.44</v>
      </c>
      <c r="G206" s="70" t="s">
        <v>152</v>
      </c>
      <c r="H206" s="66" t="s">
        <v>153</v>
      </c>
    </row>
    <row r="207" spans="1:8" ht="9.75">
      <c r="A207" s="33" t="s">
        <v>77</v>
      </c>
      <c r="B207" s="6">
        <v>150</v>
      </c>
      <c r="C207" s="32">
        <v>2.86</v>
      </c>
      <c r="D207" s="32">
        <v>4.32</v>
      </c>
      <c r="E207" s="32">
        <v>23.02</v>
      </c>
      <c r="F207" s="32">
        <v>142.4</v>
      </c>
      <c r="G207" s="8" t="s">
        <v>78</v>
      </c>
      <c r="H207" s="21" t="s">
        <v>79</v>
      </c>
    </row>
    <row r="208" spans="1:8" s="85" customFormat="1" ht="12.75" customHeight="1">
      <c r="A208" s="81" t="s">
        <v>22</v>
      </c>
      <c r="B208" s="88">
        <v>215</v>
      </c>
      <c r="C208" s="88">
        <v>0.07</v>
      </c>
      <c r="D208" s="88">
        <v>0.02</v>
      </c>
      <c r="E208" s="88">
        <v>15</v>
      </c>
      <c r="F208" s="88">
        <v>60</v>
      </c>
      <c r="G208" s="89" t="s">
        <v>23</v>
      </c>
      <c r="H208" s="90" t="s">
        <v>24</v>
      </c>
    </row>
    <row r="209" spans="1:8" ht="9.75">
      <c r="A209" s="33" t="s">
        <v>55</v>
      </c>
      <c r="B209" s="36">
        <v>20</v>
      </c>
      <c r="C209" s="13">
        <f>3.2/2</f>
        <v>1.6</v>
      </c>
      <c r="D209" s="13">
        <f>0.4/2</f>
        <v>0.2</v>
      </c>
      <c r="E209" s="13">
        <f>20.4/2</f>
        <v>10.2</v>
      </c>
      <c r="F209" s="13">
        <v>50</v>
      </c>
      <c r="G209" s="11" t="s">
        <v>44</v>
      </c>
      <c r="H209" s="21" t="s">
        <v>45</v>
      </c>
    </row>
    <row r="210" spans="1:8" ht="12.75" customHeight="1">
      <c r="A210" s="23" t="s">
        <v>25</v>
      </c>
      <c r="B210" s="4">
        <f>SUM(B206:B209)</f>
        <v>475</v>
      </c>
      <c r="C210" s="24">
        <f>SUM(C206:C209)</f>
        <v>16.76</v>
      </c>
      <c r="D210" s="24">
        <f>SUM(D206:D209)</f>
        <v>12.27</v>
      </c>
      <c r="E210" s="24">
        <f>SUM(E206:E209)</f>
        <v>60.36</v>
      </c>
      <c r="F210" s="24">
        <f>SUM(F206:F209)</f>
        <v>421.84000000000003</v>
      </c>
      <c r="G210" s="4"/>
      <c r="H210" s="14"/>
    </row>
    <row r="211" spans="1:8" ht="9.75">
      <c r="A211" s="143" t="s">
        <v>233</v>
      </c>
      <c r="B211" s="145"/>
      <c r="C211" s="145"/>
      <c r="D211" s="145"/>
      <c r="E211" s="145"/>
      <c r="F211" s="145"/>
      <c r="G211" s="144"/>
      <c r="H211" s="148"/>
    </row>
    <row r="212" spans="1:8" ht="12" customHeight="1">
      <c r="A212" s="14" t="s">
        <v>62</v>
      </c>
      <c r="B212" s="36">
        <v>200</v>
      </c>
      <c r="C212" s="7">
        <v>1.53</v>
      </c>
      <c r="D212" s="7">
        <v>5.1</v>
      </c>
      <c r="E212" s="7">
        <v>8</v>
      </c>
      <c r="F212" s="7">
        <v>83.9</v>
      </c>
      <c r="G212" s="8" t="s">
        <v>209</v>
      </c>
      <c r="H212" s="21" t="s">
        <v>64</v>
      </c>
    </row>
    <row r="213" spans="1:8" ht="9.75">
      <c r="A213" s="15" t="s">
        <v>151</v>
      </c>
      <c r="B213" s="41">
        <v>90</v>
      </c>
      <c r="C213" s="18">
        <v>12.23</v>
      </c>
      <c r="D213" s="18">
        <v>7.73</v>
      </c>
      <c r="E213" s="18">
        <v>12.14</v>
      </c>
      <c r="F213" s="18">
        <v>169.44</v>
      </c>
      <c r="G213" s="70" t="s">
        <v>152</v>
      </c>
      <c r="H213" s="66" t="s">
        <v>153</v>
      </c>
    </row>
    <row r="214" spans="1:8" ht="9.75">
      <c r="A214" s="33" t="s">
        <v>77</v>
      </c>
      <c r="B214" s="6">
        <v>150</v>
      </c>
      <c r="C214" s="32">
        <v>2.86</v>
      </c>
      <c r="D214" s="32">
        <v>4.32</v>
      </c>
      <c r="E214" s="32">
        <v>23.02</v>
      </c>
      <c r="F214" s="32">
        <v>142.4</v>
      </c>
      <c r="G214" s="8" t="s">
        <v>78</v>
      </c>
      <c r="H214" s="21" t="s">
        <v>79</v>
      </c>
    </row>
    <row r="215" spans="1:8" ht="9.75">
      <c r="A215" s="14" t="s">
        <v>112</v>
      </c>
      <c r="B215" s="11">
        <v>200</v>
      </c>
      <c r="C215" s="12">
        <v>0</v>
      </c>
      <c r="D215" s="12">
        <v>0</v>
      </c>
      <c r="E215" s="12">
        <v>19.97</v>
      </c>
      <c r="F215" s="12">
        <v>76</v>
      </c>
      <c r="G215" s="11" t="s">
        <v>113</v>
      </c>
      <c r="H215" s="21" t="s">
        <v>114</v>
      </c>
    </row>
    <row r="216" spans="1:8" ht="12.75" customHeight="1">
      <c r="A216" s="15" t="s">
        <v>18</v>
      </c>
      <c r="B216" s="16">
        <v>90</v>
      </c>
      <c r="C216" s="16">
        <v>0.45</v>
      </c>
      <c r="D216" s="16">
        <v>1.08</v>
      </c>
      <c r="E216" s="16">
        <v>12.6</v>
      </c>
      <c r="F216" s="16">
        <v>63</v>
      </c>
      <c r="G216" s="16"/>
      <c r="H216" s="15"/>
    </row>
    <row r="217" spans="1:8" ht="9.75">
      <c r="A217" s="33" t="s">
        <v>41</v>
      </c>
      <c r="B217" s="13">
        <v>20</v>
      </c>
      <c r="C217" s="18">
        <v>1.3</v>
      </c>
      <c r="D217" s="18">
        <v>0.2</v>
      </c>
      <c r="E217" s="18">
        <v>8.6</v>
      </c>
      <c r="F217" s="18">
        <v>43</v>
      </c>
      <c r="G217" s="34">
        <v>11</v>
      </c>
      <c r="H217" s="35" t="s">
        <v>42</v>
      </c>
    </row>
    <row r="218" spans="1:8" ht="9.75">
      <c r="A218" s="23" t="s">
        <v>25</v>
      </c>
      <c r="B218" s="4">
        <f>SUM(B212:B217)</f>
        <v>750</v>
      </c>
      <c r="C218" s="24">
        <f>SUM(C212:C217)</f>
        <v>18.37</v>
      </c>
      <c r="D218" s="24">
        <f>SUM(D212:D217)</f>
        <v>18.429999999999996</v>
      </c>
      <c r="E218" s="24">
        <f>SUM(E212:E217)</f>
        <v>84.32999999999998</v>
      </c>
      <c r="F218" s="24">
        <f>SUM(F212:F217)</f>
        <v>577.74</v>
      </c>
      <c r="G218" s="4"/>
      <c r="H218" s="14"/>
    </row>
    <row r="219" spans="1:8" ht="9.75">
      <c r="A219" s="157" t="s">
        <v>234</v>
      </c>
      <c r="B219" s="158"/>
      <c r="C219" s="158"/>
      <c r="D219" s="158"/>
      <c r="E219" s="158"/>
      <c r="F219" s="158"/>
      <c r="G219" s="158"/>
      <c r="H219" s="159"/>
    </row>
    <row r="220" spans="1:8" s="85" customFormat="1" ht="9.75">
      <c r="A220" s="98" t="s">
        <v>210</v>
      </c>
      <c r="B220" s="121">
        <v>100</v>
      </c>
      <c r="C220" s="83">
        <v>10.3</v>
      </c>
      <c r="D220" s="83">
        <v>12.67</v>
      </c>
      <c r="E220" s="83">
        <v>36.92</v>
      </c>
      <c r="F220" s="83">
        <v>300.29</v>
      </c>
      <c r="G220" s="84" t="s">
        <v>211</v>
      </c>
      <c r="H220" s="81" t="s">
        <v>212</v>
      </c>
    </row>
    <row r="221" spans="1:8" ht="12.75" customHeight="1">
      <c r="A221" s="15" t="s">
        <v>18</v>
      </c>
      <c r="B221" s="16">
        <v>90</v>
      </c>
      <c r="C221" s="16">
        <v>0.45</v>
      </c>
      <c r="D221" s="16">
        <v>1.08</v>
      </c>
      <c r="E221" s="16">
        <v>12.6</v>
      </c>
      <c r="F221" s="16">
        <v>63</v>
      </c>
      <c r="G221" s="16"/>
      <c r="H221" s="15"/>
    </row>
    <row r="222" spans="1:8" ht="9.75">
      <c r="A222" s="14" t="s">
        <v>112</v>
      </c>
      <c r="B222" s="11">
        <v>200</v>
      </c>
      <c r="C222" s="12">
        <v>0</v>
      </c>
      <c r="D222" s="12">
        <v>0</v>
      </c>
      <c r="E222" s="12">
        <v>19.97</v>
      </c>
      <c r="F222" s="12">
        <v>76</v>
      </c>
      <c r="G222" s="11" t="s">
        <v>113</v>
      </c>
      <c r="H222" s="21" t="s">
        <v>114</v>
      </c>
    </row>
    <row r="223" spans="1:8" s="95" customFormat="1" ht="12" customHeight="1">
      <c r="A223" s="91" t="s">
        <v>25</v>
      </c>
      <c r="B223" s="92">
        <f>SUM(B220:B222)</f>
        <v>390</v>
      </c>
      <c r="C223" s="92">
        <f>SUM(C220:C222)</f>
        <v>10.75</v>
      </c>
      <c r="D223" s="92">
        <f>SUM(D220:D222)</f>
        <v>13.75</v>
      </c>
      <c r="E223" s="92">
        <f>SUM(E220:E222)</f>
        <v>69.49000000000001</v>
      </c>
      <c r="F223" s="92">
        <f>SUM(F220:F222)</f>
        <v>439.29</v>
      </c>
      <c r="G223" s="93"/>
      <c r="H223" s="94"/>
    </row>
    <row r="224" spans="1:8" ht="9.75">
      <c r="A224" s="151" t="s">
        <v>73</v>
      </c>
      <c r="B224" s="144"/>
      <c r="C224" s="144"/>
      <c r="D224" s="144"/>
      <c r="E224" s="144"/>
      <c r="F224" s="144"/>
      <c r="G224" s="145"/>
      <c r="H224" s="146"/>
    </row>
    <row r="225" spans="1:8" ht="9.75">
      <c r="A225" s="147" t="s">
        <v>2</v>
      </c>
      <c r="B225" s="143"/>
      <c r="C225" s="144"/>
      <c r="D225" s="144"/>
      <c r="E225" s="144"/>
      <c r="F225" s="144"/>
      <c r="G225" s="147" t="s">
        <v>4</v>
      </c>
      <c r="H225" s="147" t="s">
        <v>5</v>
      </c>
    </row>
    <row r="226" spans="1:8" ht="15" customHeight="1">
      <c r="A226" s="150"/>
      <c r="B226" s="3" t="s">
        <v>6</v>
      </c>
      <c r="C226" s="2" t="s">
        <v>7</v>
      </c>
      <c r="D226" s="2" t="s">
        <v>8</v>
      </c>
      <c r="E226" s="2" t="s">
        <v>9</v>
      </c>
      <c r="F226" s="2" t="s">
        <v>10</v>
      </c>
      <c r="G226" s="150"/>
      <c r="H226" s="150"/>
    </row>
    <row r="227" spans="1:8" ht="9.75">
      <c r="A227" s="157" t="s">
        <v>216</v>
      </c>
      <c r="B227" s="158"/>
      <c r="C227" s="158"/>
      <c r="D227" s="158"/>
      <c r="E227" s="158"/>
      <c r="F227" s="158"/>
      <c r="G227" s="158"/>
      <c r="H227" s="159"/>
    </row>
    <row r="228" spans="1:8" ht="13.5" customHeight="1">
      <c r="A228" s="14" t="s">
        <v>27</v>
      </c>
      <c r="B228" s="36">
        <v>200</v>
      </c>
      <c r="C228" s="62">
        <v>1.62</v>
      </c>
      <c r="D228" s="62">
        <v>2.19</v>
      </c>
      <c r="E228" s="62">
        <v>12.81</v>
      </c>
      <c r="F228" s="62">
        <v>77.13</v>
      </c>
      <c r="G228" s="25" t="s">
        <v>28</v>
      </c>
      <c r="H228" s="21" t="s">
        <v>29</v>
      </c>
    </row>
    <row r="229" spans="1:8" s="54" customFormat="1" ht="9.75">
      <c r="A229" s="49" t="s">
        <v>194</v>
      </c>
      <c r="B229" s="86">
        <v>100</v>
      </c>
      <c r="C229" s="7">
        <v>3.87</v>
      </c>
      <c r="D229" s="7">
        <v>12.1</v>
      </c>
      <c r="E229" s="7">
        <v>46.9</v>
      </c>
      <c r="F229" s="7">
        <v>309.7</v>
      </c>
      <c r="G229" s="110" t="s">
        <v>195</v>
      </c>
      <c r="H229" s="9" t="s">
        <v>196</v>
      </c>
    </row>
    <row r="230" spans="1:8" ht="9.75">
      <c r="A230" s="14" t="s">
        <v>38</v>
      </c>
      <c r="B230" s="12">
        <v>200</v>
      </c>
      <c r="C230" s="32">
        <v>0.15</v>
      </c>
      <c r="D230" s="32">
        <v>0.06</v>
      </c>
      <c r="E230" s="32">
        <v>20.65</v>
      </c>
      <c r="F230" s="32">
        <v>82.9</v>
      </c>
      <c r="G230" s="13" t="s">
        <v>39</v>
      </c>
      <c r="H230" s="21" t="s">
        <v>40</v>
      </c>
    </row>
    <row r="231" spans="1:8" ht="9.75">
      <c r="A231" s="33" t="s">
        <v>41</v>
      </c>
      <c r="B231" s="13">
        <v>20</v>
      </c>
      <c r="C231" s="18">
        <v>1.3</v>
      </c>
      <c r="D231" s="18">
        <v>0.2</v>
      </c>
      <c r="E231" s="18">
        <v>8.6</v>
      </c>
      <c r="F231" s="18">
        <v>43</v>
      </c>
      <c r="G231" s="34">
        <v>11</v>
      </c>
      <c r="H231" s="35" t="s">
        <v>42</v>
      </c>
    </row>
    <row r="232" spans="1:8" ht="9.75">
      <c r="A232" s="23" t="s">
        <v>25</v>
      </c>
      <c r="B232" s="4">
        <f>SUM(B228:B231)</f>
        <v>520</v>
      </c>
      <c r="C232" s="24">
        <f>SUM(C228:C231)</f>
        <v>6.94</v>
      </c>
      <c r="D232" s="24">
        <f>SUM(D228:D231)</f>
        <v>14.549999999999999</v>
      </c>
      <c r="E232" s="24">
        <f>SUM(E228:E231)</f>
        <v>88.96</v>
      </c>
      <c r="F232" s="24">
        <f>SUM(F228:F231)</f>
        <v>512.73</v>
      </c>
      <c r="G232" s="4"/>
      <c r="H232" s="14"/>
    </row>
    <row r="233" spans="1:8" ht="9.75">
      <c r="A233" s="157" t="s">
        <v>217</v>
      </c>
      <c r="B233" s="158"/>
      <c r="C233" s="158"/>
      <c r="D233" s="158"/>
      <c r="E233" s="158"/>
      <c r="F233" s="158"/>
      <c r="G233" s="158"/>
      <c r="H233" s="159"/>
    </row>
    <row r="234" spans="1:8" ht="9.75">
      <c r="A234" s="22" t="s">
        <v>155</v>
      </c>
      <c r="B234" s="36">
        <v>230</v>
      </c>
      <c r="C234" s="13">
        <v>18.13</v>
      </c>
      <c r="D234" s="13">
        <v>14.03</v>
      </c>
      <c r="E234" s="13">
        <v>47.61</v>
      </c>
      <c r="F234" s="13">
        <v>393.83</v>
      </c>
      <c r="G234" s="19" t="s">
        <v>156</v>
      </c>
      <c r="H234" s="20" t="s">
        <v>157</v>
      </c>
    </row>
    <row r="235" spans="1:8" s="85" customFormat="1" ht="12.75" customHeight="1">
      <c r="A235" s="81" t="s">
        <v>22</v>
      </c>
      <c r="B235" s="88">
        <v>215</v>
      </c>
      <c r="C235" s="106">
        <v>0.07</v>
      </c>
      <c r="D235" s="106">
        <v>0.02</v>
      </c>
      <c r="E235" s="106">
        <v>15</v>
      </c>
      <c r="F235" s="106">
        <v>60</v>
      </c>
      <c r="G235" s="89" t="s">
        <v>23</v>
      </c>
      <c r="H235" s="90" t="s">
        <v>24</v>
      </c>
    </row>
    <row r="236" spans="1:8" ht="9.75">
      <c r="A236" s="33" t="s">
        <v>55</v>
      </c>
      <c r="B236" s="36">
        <v>20</v>
      </c>
      <c r="C236" s="13">
        <f>3.2/2</f>
        <v>1.6</v>
      </c>
      <c r="D236" s="13">
        <f>0.4/2</f>
        <v>0.2</v>
      </c>
      <c r="E236" s="13">
        <f>20.4/2</f>
        <v>10.2</v>
      </c>
      <c r="F236" s="13">
        <v>50</v>
      </c>
      <c r="G236" s="11" t="s">
        <v>44</v>
      </c>
      <c r="H236" s="21" t="s">
        <v>45</v>
      </c>
    </row>
    <row r="237" spans="1:8" ht="12.75" customHeight="1">
      <c r="A237" s="23" t="s">
        <v>25</v>
      </c>
      <c r="B237" s="4">
        <f>SUM(B233:B236)</f>
        <v>465</v>
      </c>
      <c r="C237" s="24">
        <f>SUM(C233:C236)</f>
        <v>19.8</v>
      </c>
      <c r="D237" s="24">
        <f>SUM(D233:D236)</f>
        <v>14.249999999999998</v>
      </c>
      <c r="E237" s="24">
        <f>SUM(E233:E236)</f>
        <v>72.81</v>
      </c>
      <c r="F237" s="24">
        <f>SUM(F233:F236)</f>
        <v>503.83</v>
      </c>
      <c r="G237" s="4"/>
      <c r="H237" s="14"/>
    </row>
    <row r="238" spans="1:8" ht="9.75">
      <c r="A238" s="143" t="s">
        <v>233</v>
      </c>
      <c r="B238" s="145"/>
      <c r="C238" s="145"/>
      <c r="D238" s="145"/>
      <c r="E238" s="145"/>
      <c r="F238" s="145"/>
      <c r="G238" s="144"/>
      <c r="H238" s="148"/>
    </row>
    <row r="239" spans="1:8" ht="13.5" customHeight="1">
      <c r="A239" s="14" t="s">
        <v>27</v>
      </c>
      <c r="B239" s="36">
        <v>200</v>
      </c>
      <c r="C239" s="62">
        <v>1.62</v>
      </c>
      <c r="D239" s="62">
        <v>2.19</v>
      </c>
      <c r="E239" s="62">
        <v>12.81</v>
      </c>
      <c r="F239" s="62">
        <v>77.13</v>
      </c>
      <c r="G239" s="25" t="s">
        <v>28</v>
      </c>
      <c r="H239" s="21" t="s">
        <v>29</v>
      </c>
    </row>
    <row r="240" spans="1:8" ht="9.75">
      <c r="A240" s="22" t="s">
        <v>155</v>
      </c>
      <c r="B240" s="36">
        <v>230</v>
      </c>
      <c r="C240" s="28">
        <v>18.13</v>
      </c>
      <c r="D240" s="28">
        <v>14.03</v>
      </c>
      <c r="E240" s="28">
        <v>47.61</v>
      </c>
      <c r="F240" s="28">
        <v>393.83</v>
      </c>
      <c r="G240" s="19" t="s">
        <v>156</v>
      </c>
      <c r="H240" s="20" t="s">
        <v>157</v>
      </c>
    </row>
    <row r="241" spans="1:8" ht="23.25" customHeight="1">
      <c r="A241" s="29" t="s">
        <v>36</v>
      </c>
      <c r="B241" s="6">
        <v>60</v>
      </c>
      <c r="C241" s="7">
        <v>1.32</v>
      </c>
      <c r="D241" s="7">
        <v>0.06</v>
      </c>
      <c r="E241" s="7">
        <v>3.78</v>
      </c>
      <c r="F241" s="7">
        <v>21</v>
      </c>
      <c r="G241" s="30">
        <v>302</v>
      </c>
      <c r="H241" s="31" t="s">
        <v>37</v>
      </c>
    </row>
    <row r="242" spans="1:8" ht="9.75">
      <c r="A242" s="14" t="s">
        <v>38</v>
      </c>
      <c r="B242" s="12">
        <v>200</v>
      </c>
      <c r="C242" s="32">
        <v>0.15</v>
      </c>
      <c r="D242" s="32">
        <v>0.06</v>
      </c>
      <c r="E242" s="32">
        <v>20.65</v>
      </c>
      <c r="F242" s="32">
        <v>82.9</v>
      </c>
      <c r="G242" s="13" t="s">
        <v>39</v>
      </c>
      <c r="H242" s="21" t="s">
        <v>40</v>
      </c>
    </row>
    <row r="243" spans="1:8" ht="9.75">
      <c r="A243" s="33" t="s">
        <v>41</v>
      </c>
      <c r="B243" s="13">
        <v>20</v>
      </c>
      <c r="C243" s="18">
        <v>1.3</v>
      </c>
      <c r="D243" s="18">
        <v>0.2</v>
      </c>
      <c r="E243" s="18">
        <v>8.6</v>
      </c>
      <c r="F243" s="18">
        <v>43</v>
      </c>
      <c r="G243" s="34">
        <v>11</v>
      </c>
      <c r="H243" s="35" t="s">
        <v>42</v>
      </c>
    </row>
    <row r="244" spans="1:8" ht="9.75">
      <c r="A244" s="23" t="s">
        <v>25</v>
      </c>
      <c r="B244" s="4">
        <f>SUM(B239:B243)</f>
        <v>710</v>
      </c>
      <c r="C244" s="24">
        <f>SUM(C239:C243)</f>
        <v>22.52</v>
      </c>
      <c r="D244" s="24">
        <f>SUM(D239:D243)</f>
        <v>16.539999999999996</v>
      </c>
      <c r="E244" s="24">
        <f>SUM(E239:E243)</f>
        <v>93.44999999999999</v>
      </c>
      <c r="F244" s="24">
        <f>SUM(F239:F243)</f>
        <v>617.86</v>
      </c>
      <c r="G244" s="4"/>
      <c r="H244" s="14"/>
    </row>
    <row r="245" spans="1:8" ht="9.75">
      <c r="A245" s="157" t="s">
        <v>234</v>
      </c>
      <c r="B245" s="158"/>
      <c r="C245" s="158"/>
      <c r="D245" s="158"/>
      <c r="E245" s="158"/>
      <c r="F245" s="158"/>
      <c r="G245" s="158"/>
      <c r="H245" s="159"/>
    </row>
    <row r="246" spans="1:8" s="54" customFormat="1" ht="9.75">
      <c r="A246" s="49" t="s">
        <v>194</v>
      </c>
      <c r="B246" s="86">
        <v>100</v>
      </c>
      <c r="C246" s="7">
        <v>3.87</v>
      </c>
      <c r="D246" s="7">
        <v>12.1</v>
      </c>
      <c r="E246" s="7">
        <v>46.9</v>
      </c>
      <c r="F246" s="7">
        <v>309.7</v>
      </c>
      <c r="G246" s="110" t="s">
        <v>195</v>
      </c>
      <c r="H246" s="9" t="s">
        <v>196</v>
      </c>
    </row>
    <row r="247" spans="1:8" s="85" customFormat="1" ht="11.25" customHeight="1">
      <c r="A247" s="53" t="s">
        <v>180</v>
      </c>
      <c r="B247" s="86">
        <v>100</v>
      </c>
      <c r="C247" s="87">
        <v>0.4</v>
      </c>
      <c r="D247" s="87">
        <v>0.4</v>
      </c>
      <c r="E247" s="87">
        <v>9.8</v>
      </c>
      <c r="F247" s="87">
        <v>47</v>
      </c>
      <c r="G247" s="84" t="s">
        <v>57</v>
      </c>
      <c r="H247" s="53" t="s">
        <v>58</v>
      </c>
    </row>
    <row r="248" spans="1:8" ht="9.75">
      <c r="A248" s="44" t="s">
        <v>59</v>
      </c>
      <c r="B248" s="13">
        <v>222</v>
      </c>
      <c r="C248" s="11">
        <v>0.13</v>
      </c>
      <c r="D248" s="11">
        <v>0.02</v>
      </c>
      <c r="E248" s="11">
        <v>15.2</v>
      </c>
      <c r="F248" s="11">
        <v>62</v>
      </c>
      <c r="G248" s="12" t="s">
        <v>60</v>
      </c>
      <c r="H248" s="45" t="s">
        <v>61</v>
      </c>
    </row>
    <row r="249" spans="1:8" s="95" customFormat="1" ht="12" customHeight="1">
      <c r="A249" s="91" t="s">
        <v>25</v>
      </c>
      <c r="B249" s="92">
        <f>SUM(B246:B248)</f>
        <v>422</v>
      </c>
      <c r="C249" s="92">
        <f>SUM(C246:C248)</f>
        <v>4.4</v>
      </c>
      <c r="D249" s="92">
        <f>SUM(D246:D248)</f>
        <v>12.52</v>
      </c>
      <c r="E249" s="92">
        <f>SUM(E246:E248)</f>
        <v>71.9</v>
      </c>
      <c r="F249" s="92">
        <f>SUM(F246:F248)</f>
        <v>418.7</v>
      </c>
      <c r="G249" s="93"/>
      <c r="H249" s="94"/>
    </row>
    <row r="250" spans="1:8" ht="9.75">
      <c r="A250" s="151" t="s">
        <v>100</v>
      </c>
      <c r="B250" s="144"/>
      <c r="C250" s="144"/>
      <c r="D250" s="144"/>
      <c r="E250" s="144"/>
      <c r="F250" s="144"/>
      <c r="G250" s="145"/>
      <c r="H250" s="146"/>
    </row>
    <row r="251" spans="1:8" ht="9.75">
      <c r="A251" s="147" t="s">
        <v>2</v>
      </c>
      <c r="B251" s="143"/>
      <c r="C251" s="144"/>
      <c r="D251" s="144"/>
      <c r="E251" s="144"/>
      <c r="F251" s="144"/>
      <c r="G251" s="147" t="s">
        <v>4</v>
      </c>
      <c r="H251" s="147" t="s">
        <v>5</v>
      </c>
    </row>
    <row r="252" spans="1:8" ht="10.5" customHeight="1">
      <c r="A252" s="150"/>
      <c r="B252" s="3" t="s">
        <v>6</v>
      </c>
      <c r="C252" s="2" t="s">
        <v>7</v>
      </c>
      <c r="D252" s="2" t="s">
        <v>8</v>
      </c>
      <c r="E252" s="2" t="s">
        <v>9</v>
      </c>
      <c r="F252" s="2" t="s">
        <v>10</v>
      </c>
      <c r="G252" s="150"/>
      <c r="H252" s="150"/>
    </row>
    <row r="253" spans="1:8" ht="9.75">
      <c r="A253" s="157" t="s">
        <v>216</v>
      </c>
      <c r="B253" s="158"/>
      <c r="C253" s="158"/>
      <c r="D253" s="158"/>
      <c r="E253" s="158"/>
      <c r="F253" s="158"/>
      <c r="G253" s="158"/>
      <c r="H253" s="159"/>
    </row>
    <row r="254" spans="1:8" ht="13.5" customHeight="1">
      <c r="A254" s="15" t="s">
        <v>107</v>
      </c>
      <c r="B254" s="60">
        <v>200</v>
      </c>
      <c r="C254" s="62">
        <v>3.6</v>
      </c>
      <c r="D254" s="62">
        <v>3.23</v>
      </c>
      <c r="E254" s="62">
        <v>13.31</v>
      </c>
      <c r="F254" s="62">
        <v>98.97</v>
      </c>
      <c r="G254" s="56" t="s">
        <v>193</v>
      </c>
      <c r="H254" s="31" t="s">
        <v>109</v>
      </c>
    </row>
    <row r="255" spans="1:8" s="85" customFormat="1" ht="9.75">
      <c r="A255" s="81" t="s">
        <v>177</v>
      </c>
      <c r="B255" s="82">
        <v>100</v>
      </c>
      <c r="C255" s="83">
        <v>9.77</v>
      </c>
      <c r="D255" s="83">
        <v>11.6</v>
      </c>
      <c r="E255" s="83">
        <v>29.23</v>
      </c>
      <c r="F255" s="83">
        <v>264.02</v>
      </c>
      <c r="G255" s="84" t="s">
        <v>178</v>
      </c>
      <c r="H255" s="81" t="s">
        <v>179</v>
      </c>
    </row>
    <row r="256" spans="1:8" ht="12.75" customHeight="1">
      <c r="A256" s="15" t="s">
        <v>163</v>
      </c>
      <c r="B256" s="71">
        <v>200</v>
      </c>
      <c r="C256" s="18">
        <v>0.1</v>
      </c>
      <c r="D256" s="18">
        <v>0.1</v>
      </c>
      <c r="E256" s="18">
        <v>15.9</v>
      </c>
      <c r="F256" s="18">
        <v>65</v>
      </c>
      <c r="G256" s="72" t="s">
        <v>164</v>
      </c>
      <c r="H256" s="26" t="s">
        <v>72</v>
      </c>
    </row>
    <row r="257" spans="1:8" ht="9.75">
      <c r="A257" s="33" t="s">
        <v>41</v>
      </c>
      <c r="B257" s="13">
        <v>20</v>
      </c>
      <c r="C257" s="18">
        <v>1.3</v>
      </c>
      <c r="D257" s="18">
        <v>0.2</v>
      </c>
      <c r="E257" s="18">
        <v>8.6</v>
      </c>
      <c r="F257" s="18">
        <v>43</v>
      </c>
      <c r="G257" s="34">
        <v>11</v>
      </c>
      <c r="H257" s="35" t="s">
        <v>42</v>
      </c>
    </row>
    <row r="258" spans="1:8" ht="9.75">
      <c r="A258" s="23" t="s">
        <v>25</v>
      </c>
      <c r="B258" s="4">
        <f>SUM(B254:B257)</f>
        <v>520</v>
      </c>
      <c r="C258" s="24">
        <f>SUM(C254:C257)</f>
        <v>14.77</v>
      </c>
      <c r="D258" s="24">
        <f>SUM(D254:D257)</f>
        <v>15.129999999999999</v>
      </c>
      <c r="E258" s="24">
        <f>SUM(E254:E257)</f>
        <v>67.03999999999999</v>
      </c>
      <c r="F258" s="24">
        <f>SUM(F254:F257)</f>
        <v>470.99</v>
      </c>
      <c r="G258" s="4"/>
      <c r="H258" s="14"/>
    </row>
    <row r="259" spans="1:8" ht="9.75">
      <c r="A259" s="157" t="s">
        <v>217</v>
      </c>
      <c r="B259" s="158"/>
      <c r="C259" s="158"/>
      <c r="D259" s="158"/>
      <c r="E259" s="158"/>
      <c r="F259" s="158"/>
      <c r="G259" s="158"/>
      <c r="H259" s="159"/>
    </row>
    <row r="260" spans="1:8" ht="9.75">
      <c r="A260" s="29" t="s">
        <v>159</v>
      </c>
      <c r="B260" s="6">
        <v>100</v>
      </c>
      <c r="C260" s="7">
        <v>14.1</v>
      </c>
      <c r="D260" s="7">
        <v>15.3</v>
      </c>
      <c r="E260" s="7">
        <v>3.2</v>
      </c>
      <c r="F260" s="7">
        <v>205.9</v>
      </c>
      <c r="G260" s="8" t="s">
        <v>160</v>
      </c>
      <c r="H260" s="21" t="s">
        <v>161</v>
      </c>
    </row>
    <row r="261" spans="1:8" ht="9.75">
      <c r="A261" s="15" t="s">
        <v>162</v>
      </c>
      <c r="B261" s="16">
        <v>150</v>
      </c>
      <c r="C261" s="16">
        <v>5.52</v>
      </c>
      <c r="D261" s="16">
        <v>4.51</v>
      </c>
      <c r="E261" s="16">
        <v>26.45</v>
      </c>
      <c r="F261" s="16">
        <v>168.45</v>
      </c>
      <c r="G261" s="39" t="s">
        <v>69</v>
      </c>
      <c r="H261" s="15" t="s">
        <v>70</v>
      </c>
    </row>
    <row r="262" spans="1:8" s="85" customFormat="1" ht="12.75" customHeight="1">
      <c r="A262" s="81" t="s">
        <v>22</v>
      </c>
      <c r="B262" s="88">
        <v>215</v>
      </c>
      <c r="C262" s="88">
        <v>0.07</v>
      </c>
      <c r="D262" s="88">
        <v>0.02</v>
      </c>
      <c r="E262" s="88">
        <v>15</v>
      </c>
      <c r="F262" s="88">
        <v>60</v>
      </c>
      <c r="G262" s="89" t="s">
        <v>23</v>
      </c>
      <c r="H262" s="90" t="s">
        <v>24</v>
      </c>
    </row>
    <row r="263" spans="1:8" ht="9.75">
      <c r="A263" s="33" t="s">
        <v>55</v>
      </c>
      <c r="B263" s="36">
        <v>20</v>
      </c>
      <c r="C263" s="13">
        <f>3.2/2</f>
        <v>1.6</v>
      </c>
      <c r="D263" s="13">
        <f>0.4/2</f>
        <v>0.2</v>
      </c>
      <c r="E263" s="13">
        <f>20.4/2</f>
        <v>10.2</v>
      </c>
      <c r="F263" s="13">
        <v>50</v>
      </c>
      <c r="G263" s="11" t="s">
        <v>44</v>
      </c>
      <c r="H263" s="21" t="s">
        <v>45</v>
      </c>
    </row>
    <row r="264" spans="1:8" ht="12.75" customHeight="1">
      <c r="A264" s="23" t="s">
        <v>25</v>
      </c>
      <c r="B264" s="4">
        <f>SUM(B260:B263)</f>
        <v>485</v>
      </c>
      <c r="C264" s="24">
        <f>SUM(C260:C263)</f>
        <v>21.29</v>
      </c>
      <c r="D264" s="24">
        <f>SUM(D260:D263)</f>
        <v>20.03</v>
      </c>
      <c r="E264" s="24">
        <f>SUM(E260:E263)</f>
        <v>54.849999999999994</v>
      </c>
      <c r="F264" s="24">
        <f>SUM(F260:F263)</f>
        <v>484.35</v>
      </c>
      <c r="G264" s="4"/>
      <c r="H264" s="14"/>
    </row>
    <row r="265" spans="1:8" ht="9.75">
      <c r="A265" s="143" t="s">
        <v>233</v>
      </c>
      <c r="B265" s="145"/>
      <c r="C265" s="145"/>
      <c r="D265" s="145"/>
      <c r="E265" s="145"/>
      <c r="F265" s="145"/>
      <c r="G265" s="144"/>
      <c r="H265" s="148"/>
    </row>
    <row r="266" spans="1:8" ht="13.5" customHeight="1">
      <c r="A266" s="15" t="s">
        <v>107</v>
      </c>
      <c r="B266" s="60">
        <v>200</v>
      </c>
      <c r="C266" s="62">
        <v>3.6</v>
      </c>
      <c r="D266" s="62">
        <v>3.23</v>
      </c>
      <c r="E266" s="62">
        <v>13.31</v>
      </c>
      <c r="F266" s="62">
        <v>98.97</v>
      </c>
      <c r="G266" s="56" t="s">
        <v>193</v>
      </c>
      <c r="H266" s="31" t="s">
        <v>109</v>
      </c>
    </row>
    <row r="267" spans="1:8" ht="9.75">
      <c r="A267" s="29" t="s">
        <v>159</v>
      </c>
      <c r="B267" s="6">
        <v>100</v>
      </c>
      <c r="C267" s="7">
        <v>14.1</v>
      </c>
      <c r="D267" s="7">
        <v>15.3</v>
      </c>
      <c r="E267" s="7">
        <v>3.2</v>
      </c>
      <c r="F267" s="7">
        <v>205.9</v>
      </c>
      <c r="G267" s="8" t="s">
        <v>160</v>
      </c>
      <c r="H267" s="21" t="s">
        <v>161</v>
      </c>
    </row>
    <row r="268" spans="1:8" ht="9.75">
      <c r="A268" s="15" t="s">
        <v>162</v>
      </c>
      <c r="B268" s="16">
        <v>150</v>
      </c>
      <c r="C268" s="67">
        <v>5.52</v>
      </c>
      <c r="D268" s="67">
        <v>4.51</v>
      </c>
      <c r="E268" s="67">
        <v>26.45</v>
      </c>
      <c r="F268" s="67">
        <v>168.45</v>
      </c>
      <c r="G268" s="39" t="s">
        <v>69</v>
      </c>
      <c r="H268" s="15" t="s">
        <v>70</v>
      </c>
    </row>
    <row r="269" spans="1:8" ht="12.75" customHeight="1">
      <c r="A269" s="15" t="s">
        <v>163</v>
      </c>
      <c r="B269" s="71">
        <v>200</v>
      </c>
      <c r="C269" s="18">
        <v>0.1</v>
      </c>
      <c r="D269" s="18">
        <v>0.1</v>
      </c>
      <c r="E269" s="18">
        <v>15.9</v>
      </c>
      <c r="F269" s="18">
        <v>65</v>
      </c>
      <c r="G269" s="72" t="s">
        <v>164</v>
      </c>
      <c r="H269" s="26" t="s">
        <v>72</v>
      </c>
    </row>
    <row r="270" spans="1:8" ht="9.75">
      <c r="A270" s="14" t="s">
        <v>56</v>
      </c>
      <c r="B270" s="36">
        <v>100</v>
      </c>
      <c r="C270" s="13">
        <v>0.4</v>
      </c>
      <c r="D270" s="13">
        <v>0.4</v>
      </c>
      <c r="E270" s="13">
        <f>19.6/2</f>
        <v>9.8</v>
      </c>
      <c r="F270" s="13">
        <f>94/2</f>
        <v>47</v>
      </c>
      <c r="G270" s="19" t="s">
        <v>57</v>
      </c>
      <c r="H270" s="14" t="s">
        <v>58</v>
      </c>
    </row>
    <row r="271" spans="1:8" ht="9.75">
      <c r="A271" s="33" t="s">
        <v>41</v>
      </c>
      <c r="B271" s="13">
        <v>20</v>
      </c>
      <c r="C271" s="18">
        <v>1.3</v>
      </c>
      <c r="D271" s="18">
        <v>0.2</v>
      </c>
      <c r="E271" s="18">
        <v>8.6</v>
      </c>
      <c r="F271" s="18">
        <v>43</v>
      </c>
      <c r="G271" s="34">
        <v>11</v>
      </c>
      <c r="H271" s="35" t="s">
        <v>42</v>
      </c>
    </row>
    <row r="272" spans="1:8" ht="9.75">
      <c r="A272" s="23" t="s">
        <v>25</v>
      </c>
      <c r="B272" s="4">
        <f>SUM(B266:B271)</f>
        <v>770</v>
      </c>
      <c r="C272" s="24">
        <f>SUM(C266:C271)</f>
        <v>25.02</v>
      </c>
      <c r="D272" s="24">
        <f>SUM(D266:D271)</f>
        <v>23.74</v>
      </c>
      <c r="E272" s="24">
        <f>SUM(E266:E271)</f>
        <v>77.25999999999999</v>
      </c>
      <c r="F272" s="24">
        <f>SUM(F266:F271)</f>
        <v>628.3199999999999</v>
      </c>
      <c r="G272" s="4"/>
      <c r="H272" s="14"/>
    </row>
    <row r="273" spans="1:8" ht="9.75">
      <c r="A273" s="157" t="s">
        <v>234</v>
      </c>
      <c r="B273" s="158"/>
      <c r="C273" s="158"/>
      <c r="D273" s="158"/>
      <c r="E273" s="158"/>
      <c r="F273" s="158"/>
      <c r="G273" s="158"/>
      <c r="H273" s="159"/>
    </row>
    <row r="274" spans="1:8" s="85" customFormat="1" ht="9.75">
      <c r="A274" s="81" t="s">
        <v>177</v>
      </c>
      <c r="B274" s="82">
        <v>100</v>
      </c>
      <c r="C274" s="83">
        <v>9.77</v>
      </c>
      <c r="D274" s="83">
        <v>11.6</v>
      </c>
      <c r="E274" s="83">
        <v>29.23</v>
      </c>
      <c r="F274" s="83">
        <v>264.02</v>
      </c>
      <c r="G274" s="84" t="s">
        <v>178</v>
      </c>
      <c r="H274" s="81" t="s">
        <v>179</v>
      </c>
    </row>
    <row r="275" spans="1:8" s="85" customFormat="1" ht="11.25" customHeight="1">
      <c r="A275" s="53" t="s">
        <v>180</v>
      </c>
      <c r="B275" s="86">
        <v>100</v>
      </c>
      <c r="C275" s="87">
        <v>0.4</v>
      </c>
      <c r="D275" s="87">
        <v>0.4</v>
      </c>
      <c r="E275" s="87">
        <v>9.8</v>
      </c>
      <c r="F275" s="87">
        <v>47</v>
      </c>
      <c r="G275" s="84" t="s">
        <v>57</v>
      </c>
      <c r="H275" s="53" t="s">
        <v>58</v>
      </c>
    </row>
    <row r="276" spans="1:8" ht="12.75" customHeight="1">
      <c r="A276" s="15" t="s">
        <v>163</v>
      </c>
      <c r="B276" s="71">
        <v>200</v>
      </c>
      <c r="C276" s="18">
        <v>0.1</v>
      </c>
      <c r="D276" s="18">
        <v>0.1</v>
      </c>
      <c r="E276" s="18">
        <v>15.9</v>
      </c>
      <c r="F276" s="18">
        <v>65</v>
      </c>
      <c r="G276" s="72" t="s">
        <v>164</v>
      </c>
      <c r="H276" s="26" t="s">
        <v>72</v>
      </c>
    </row>
    <row r="277" spans="1:8" s="95" customFormat="1" ht="12" customHeight="1">
      <c r="A277" s="91" t="s">
        <v>25</v>
      </c>
      <c r="B277" s="92">
        <f>SUM(B274:B276)</f>
        <v>400</v>
      </c>
      <c r="C277" s="92">
        <f>SUM(C274:C276)</f>
        <v>10.27</v>
      </c>
      <c r="D277" s="92">
        <f>SUM(D274:D276)</f>
        <v>12.1</v>
      </c>
      <c r="E277" s="92">
        <f>SUM(E274:E276)</f>
        <v>54.93</v>
      </c>
      <c r="F277" s="92">
        <f>SUM(F274:F276)</f>
        <v>376.02</v>
      </c>
      <c r="G277" s="93"/>
      <c r="H277" s="94"/>
    </row>
    <row r="278" spans="1:8" ht="9.75">
      <c r="A278" s="23" t="s">
        <v>46</v>
      </c>
      <c r="B278" s="4">
        <f>SUM(B258,B272,B277)</f>
        <v>1690</v>
      </c>
      <c r="C278" s="4">
        <f>SUM(C258,C272,C277)</f>
        <v>50.06</v>
      </c>
      <c r="D278" s="4">
        <f>SUM(D258,D272,D277)</f>
        <v>50.97</v>
      </c>
      <c r="E278" s="4">
        <f>SUM(E258,E272,E277)</f>
        <v>199.23</v>
      </c>
      <c r="F278" s="4">
        <f>SUM(F258,F272,F277)</f>
        <v>1475.33</v>
      </c>
      <c r="G278" s="4"/>
      <c r="H278" s="14"/>
    </row>
    <row r="279" spans="1:8" ht="9.75">
      <c r="A279" s="149" t="s">
        <v>115</v>
      </c>
      <c r="B279" s="149"/>
      <c r="C279" s="149"/>
      <c r="D279" s="149"/>
      <c r="E279" s="149"/>
      <c r="F279" s="149"/>
      <c r="G279" s="149"/>
      <c r="H279" s="149"/>
    </row>
    <row r="280" spans="1:8" ht="9.75">
      <c r="A280" s="147" t="s">
        <v>2</v>
      </c>
      <c r="B280" s="143"/>
      <c r="C280" s="144"/>
      <c r="D280" s="144"/>
      <c r="E280" s="144"/>
      <c r="F280" s="144"/>
      <c r="G280" s="147" t="s">
        <v>4</v>
      </c>
      <c r="H280" s="147" t="s">
        <v>5</v>
      </c>
    </row>
    <row r="281" spans="1:8" ht="11.25" customHeight="1">
      <c r="A281" s="150"/>
      <c r="B281" s="3" t="s">
        <v>6</v>
      </c>
      <c r="C281" s="2" t="s">
        <v>7</v>
      </c>
      <c r="D281" s="2" t="s">
        <v>8</v>
      </c>
      <c r="E281" s="2" t="s">
        <v>9</v>
      </c>
      <c r="F281" s="2" t="s">
        <v>10</v>
      </c>
      <c r="G281" s="150"/>
      <c r="H281" s="150"/>
    </row>
    <row r="282" spans="1:8" ht="9.75">
      <c r="A282" s="157" t="s">
        <v>216</v>
      </c>
      <c r="B282" s="158"/>
      <c r="C282" s="158"/>
      <c r="D282" s="158"/>
      <c r="E282" s="158"/>
      <c r="F282" s="158"/>
      <c r="G282" s="158"/>
      <c r="H282" s="159"/>
    </row>
    <row r="283" spans="1:8" ht="12.75" customHeight="1">
      <c r="A283" s="14" t="s">
        <v>135</v>
      </c>
      <c r="B283" s="64">
        <v>200</v>
      </c>
      <c r="C283" s="7">
        <v>1.38</v>
      </c>
      <c r="D283" s="7">
        <v>5.2</v>
      </c>
      <c r="E283" s="7">
        <v>8.92</v>
      </c>
      <c r="F283" s="7">
        <v>88.2</v>
      </c>
      <c r="G283" s="25" t="s">
        <v>201</v>
      </c>
      <c r="H283" s="65" t="s">
        <v>137</v>
      </c>
    </row>
    <row r="284" spans="1:8" s="85" customFormat="1" ht="9.75">
      <c r="A284" s="118" t="s">
        <v>104</v>
      </c>
      <c r="B284" s="82">
        <v>80</v>
      </c>
      <c r="C284" s="83">
        <v>8.22</v>
      </c>
      <c r="D284" s="83">
        <v>10.3</v>
      </c>
      <c r="E284" s="120">
        <v>21.86</v>
      </c>
      <c r="F284" s="83">
        <v>212.8</v>
      </c>
      <c r="G284" s="119" t="s">
        <v>105</v>
      </c>
      <c r="H284" s="81" t="s">
        <v>106</v>
      </c>
    </row>
    <row r="285" spans="1:8" ht="9.75">
      <c r="A285" s="74" t="s">
        <v>127</v>
      </c>
      <c r="B285" s="42">
        <v>200</v>
      </c>
      <c r="C285" s="42">
        <v>0.6</v>
      </c>
      <c r="D285" s="42">
        <v>0.4</v>
      </c>
      <c r="E285" s="42">
        <v>32.6</v>
      </c>
      <c r="F285" s="42">
        <v>136.4</v>
      </c>
      <c r="G285" s="42" t="s">
        <v>128</v>
      </c>
      <c r="H285" s="75" t="s">
        <v>129</v>
      </c>
    </row>
    <row r="286" spans="1:8" ht="9.75">
      <c r="A286" s="33" t="s">
        <v>41</v>
      </c>
      <c r="B286" s="13">
        <v>20</v>
      </c>
      <c r="C286" s="18">
        <v>1.3</v>
      </c>
      <c r="D286" s="18">
        <v>0.2</v>
      </c>
      <c r="E286" s="18">
        <v>8.6</v>
      </c>
      <c r="F286" s="18">
        <v>43</v>
      </c>
      <c r="G286" s="34">
        <v>11</v>
      </c>
      <c r="H286" s="35" t="s">
        <v>42</v>
      </c>
    </row>
    <row r="287" spans="1:8" ht="9.75">
      <c r="A287" s="23" t="s">
        <v>25</v>
      </c>
      <c r="B287" s="4">
        <f>SUM(B283:B286)</f>
        <v>500</v>
      </c>
      <c r="C287" s="24">
        <f>SUM(C283:C286)</f>
        <v>11.500000000000002</v>
      </c>
      <c r="D287" s="24">
        <f>SUM(D283:D286)</f>
        <v>16.1</v>
      </c>
      <c r="E287" s="24">
        <f>SUM(E283:E286)</f>
        <v>71.98</v>
      </c>
      <c r="F287" s="24">
        <f>SUM(F283:F286)</f>
        <v>480.4</v>
      </c>
      <c r="G287" s="4"/>
      <c r="H287" s="14"/>
    </row>
    <row r="288" spans="1:8" ht="9.75">
      <c r="A288" s="157" t="s">
        <v>217</v>
      </c>
      <c r="B288" s="158"/>
      <c r="C288" s="158"/>
      <c r="D288" s="158"/>
      <c r="E288" s="158"/>
      <c r="F288" s="158"/>
      <c r="G288" s="158"/>
      <c r="H288" s="159"/>
    </row>
    <row r="289" spans="1:8" ht="9.75">
      <c r="A289" s="22" t="s">
        <v>89</v>
      </c>
      <c r="B289" s="36">
        <v>90</v>
      </c>
      <c r="C289" s="57">
        <v>19.6</v>
      </c>
      <c r="D289" s="57">
        <v>7.38</v>
      </c>
      <c r="E289" s="57">
        <v>7.1</v>
      </c>
      <c r="F289" s="57">
        <v>170.6</v>
      </c>
      <c r="G289" s="19" t="s">
        <v>90</v>
      </c>
      <c r="H289" s="26" t="s">
        <v>91</v>
      </c>
    </row>
    <row r="290" spans="1:8" ht="12" customHeight="1">
      <c r="A290" s="33" t="s">
        <v>52</v>
      </c>
      <c r="B290" s="6">
        <v>150</v>
      </c>
      <c r="C290" s="28">
        <v>8.6</v>
      </c>
      <c r="D290" s="28">
        <v>6.09</v>
      </c>
      <c r="E290" s="28">
        <v>38.64</v>
      </c>
      <c r="F290" s="28">
        <v>243.75</v>
      </c>
      <c r="G290" s="48" t="s">
        <v>53</v>
      </c>
      <c r="H290" s="61" t="s">
        <v>54</v>
      </c>
    </row>
    <row r="291" spans="1:8" s="85" customFormat="1" ht="12.75" customHeight="1">
      <c r="A291" s="81" t="s">
        <v>22</v>
      </c>
      <c r="B291" s="88">
        <v>215</v>
      </c>
      <c r="C291" s="106">
        <v>0.07</v>
      </c>
      <c r="D291" s="106">
        <v>0.02</v>
      </c>
      <c r="E291" s="106">
        <v>15</v>
      </c>
      <c r="F291" s="106">
        <v>60</v>
      </c>
      <c r="G291" s="89" t="s">
        <v>23</v>
      </c>
      <c r="H291" s="90" t="s">
        <v>24</v>
      </c>
    </row>
    <row r="292" spans="1:8" ht="9.75">
      <c r="A292" s="33" t="s">
        <v>55</v>
      </c>
      <c r="B292" s="36">
        <v>20</v>
      </c>
      <c r="C292" s="13">
        <f>3.2/2</f>
        <v>1.6</v>
      </c>
      <c r="D292" s="13">
        <f>0.4/2</f>
        <v>0.2</v>
      </c>
      <c r="E292" s="13">
        <f>20.4/2</f>
        <v>10.2</v>
      </c>
      <c r="F292" s="13">
        <v>50</v>
      </c>
      <c r="G292" s="11" t="s">
        <v>44</v>
      </c>
      <c r="H292" s="21" t="s">
        <v>45</v>
      </c>
    </row>
    <row r="293" spans="1:8" ht="12.75" customHeight="1">
      <c r="A293" s="23" t="s">
        <v>25</v>
      </c>
      <c r="B293" s="4">
        <f>SUM(B289:B292)</f>
        <v>475</v>
      </c>
      <c r="C293" s="24">
        <f>SUM(C289:C292)</f>
        <v>29.870000000000005</v>
      </c>
      <c r="D293" s="24">
        <f>SUM(D289:D292)</f>
        <v>13.689999999999998</v>
      </c>
      <c r="E293" s="24">
        <f>SUM(E289:E292)</f>
        <v>70.94</v>
      </c>
      <c r="F293" s="24">
        <f>SUM(F289:F292)</f>
        <v>524.35</v>
      </c>
      <c r="G293" s="4"/>
      <c r="H293" s="14"/>
    </row>
    <row r="294" spans="1:8" ht="9.75">
      <c r="A294" s="143" t="s">
        <v>233</v>
      </c>
      <c r="B294" s="145"/>
      <c r="C294" s="145"/>
      <c r="D294" s="145"/>
      <c r="E294" s="145"/>
      <c r="F294" s="145"/>
      <c r="G294" s="144"/>
      <c r="H294" s="148"/>
    </row>
    <row r="295" spans="1:8" ht="12.75" customHeight="1">
      <c r="A295" s="14" t="s">
        <v>135</v>
      </c>
      <c r="B295" s="64">
        <v>200</v>
      </c>
      <c r="C295" s="7">
        <v>1.38</v>
      </c>
      <c r="D295" s="7">
        <v>5.2</v>
      </c>
      <c r="E295" s="7">
        <v>8.92</v>
      </c>
      <c r="F295" s="7">
        <v>88.2</v>
      </c>
      <c r="G295" s="25" t="s">
        <v>201</v>
      </c>
      <c r="H295" s="65" t="s">
        <v>137</v>
      </c>
    </row>
    <row r="296" spans="1:8" ht="9.75">
      <c r="A296" s="22" t="s">
        <v>89</v>
      </c>
      <c r="B296" s="36">
        <v>90</v>
      </c>
      <c r="C296" s="57">
        <v>19.6</v>
      </c>
      <c r="D296" s="57">
        <v>7.38</v>
      </c>
      <c r="E296" s="57">
        <v>7.1</v>
      </c>
      <c r="F296" s="57">
        <v>170.6</v>
      </c>
      <c r="G296" s="19" t="s">
        <v>90</v>
      </c>
      <c r="H296" s="26" t="s">
        <v>91</v>
      </c>
    </row>
    <row r="297" spans="1:8" ht="12" customHeight="1">
      <c r="A297" s="33" t="s">
        <v>52</v>
      </c>
      <c r="B297" s="6">
        <v>150</v>
      </c>
      <c r="C297" s="28">
        <v>8.6</v>
      </c>
      <c r="D297" s="28">
        <v>6.09</v>
      </c>
      <c r="E297" s="28">
        <v>38.64</v>
      </c>
      <c r="F297" s="28">
        <v>243.75</v>
      </c>
      <c r="G297" s="48" t="s">
        <v>53</v>
      </c>
      <c r="H297" s="61" t="s">
        <v>54</v>
      </c>
    </row>
    <row r="298" spans="1:8" ht="33.75" customHeight="1">
      <c r="A298" s="29" t="s">
        <v>168</v>
      </c>
      <c r="B298" s="6">
        <v>60</v>
      </c>
      <c r="C298" s="7">
        <v>1.38</v>
      </c>
      <c r="D298" s="7">
        <v>0.06</v>
      </c>
      <c r="E298" s="7">
        <v>4.94</v>
      </c>
      <c r="F298" s="7">
        <v>26.6</v>
      </c>
      <c r="G298" s="30">
        <v>304</v>
      </c>
      <c r="H298" s="21" t="s">
        <v>169</v>
      </c>
    </row>
    <row r="299" spans="1:8" ht="9.75">
      <c r="A299" s="74" t="s">
        <v>127</v>
      </c>
      <c r="B299" s="42">
        <v>200</v>
      </c>
      <c r="C299" s="42">
        <v>0.6</v>
      </c>
      <c r="D299" s="42">
        <v>0.4</v>
      </c>
      <c r="E299" s="42">
        <v>32.6</v>
      </c>
      <c r="F299" s="42">
        <v>136.4</v>
      </c>
      <c r="G299" s="42" t="s">
        <v>128</v>
      </c>
      <c r="H299" s="75" t="s">
        <v>129</v>
      </c>
    </row>
    <row r="300" spans="1:8" ht="9.75">
      <c r="A300" s="33" t="s">
        <v>41</v>
      </c>
      <c r="B300" s="13">
        <v>20</v>
      </c>
      <c r="C300" s="18">
        <v>1.3</v>
      </c>
      <c r="D300" s="18">
        <v>0.2</v>
      </c>
      <c r="E300" s="18">
        <v>8.6</v>
      </c>
      <c r="F300" s="18">
        <v>43</v>
      </c>
      <c r="G300" s="34">
        <v>11</v>
      </c>
      <c r="H300" s="35" t="s">
        <v>42</v>
      </c>
    </row>
    <row r="301" spans="1:8" ht="9.75">
      <c r="A301" s="23" t="s">
        <v>25</v>
      </c>
      <c r="B301" s="4">
        <f>SUM(B295:B300)</f>
        <v>720</v>
      </c>
      <c r="C301" s="24">
        <f>SUM(C295:C300)</f>
        <v>32.86</v>
      </c>
      <c r="D301" s="24">
        <f>SUM(D295:D300)</f>
        <v>19.33</v>
      </c>
      <c r="E301" s="24">
        <f>SUM(E295:E300)</f>
        <v>100.79999999999998</v>
      </c>
      <c r="F301" s="24">
        <f>SUM(F295:F300)</f>
        <v>708.55</v>
      </c>
      <c r="G301" s="4"/>
      <c r="H301" s="14"/>
    </row>
    <row r="302" spans="1:8" ht="9.75">
      <c r="A302" s="157" t="s">
        <v>234</v>
      </c>
      <c r="B302" s="158"/>
      <c r="C302" s="158"/>
      <c r="D302" s="158"/>
      <c r="E302" s="158"/>
      <c r="F302" s="158"/>
      <c r="G302" s="158"/>
      <c r="H302" s="159"/>
    </row>
    <row r="303" spans="1:8" s="85" customFormat="1" ht="9.75">
      <c r="A303" s="118" t="s">
        <v>104</v>
      </c>
      <c r="B303" s="82">
        <v>80</v>
      </c>
      <c r="C303" s="83">
        <v>8.22</v>
      </c>
      <c r="D303" s="83">
        <v>10.3</v>
      </c>
      <c r="E303" s="120">
        <v>21.86</v>
      </c>
      <c r="F303" s="83">
        <v>212.8</v>
      </c>
      <c r="G303" s="119" t="s">
        <v>105</v>
      </c>
      <c r="H303" s="81" t="s">
        <v>106</v>
      </c>
    </row>
    <row r="304" spans="1:8" s="85" customFormat="1" ht="11.25" customHeight="1">
      <c r="A304" s="53" t="s">
        <v>180</v>
      </c>
      <c r="B304" s="86">
        <v>100</v>
      </c>
      <c r="C304" s="87">
        <v>0.4</v>
      </c>
      <c r="D304" s="87">
        <v>0.4</v>
      </c>
      <c r="E304" s="87">
        <v>9.8</v>
      </c>
      <c r="F304" s="87">
        <v>47</v>
      </c>
      <c r="G304" s="84" t="s">
        <v>57</v>
      </c>
      <c r="H304" s="53" t="s">
        <v>58</v>
      </c>
    </row>
    <row r="305" spans="1:8" s="85" customFormat="1" ht="12.75" customHeight="1">
      <c r="A305" s="81" t="s">
        <v>22</v>
      </c>
      <c r="B305" s="88">
        <v>215</v>
      </c>
      <c r="C305" s="88">
        <v>0.07</v>
      </c>
      <c r="D305" s="88">
        <v>0.02</v>
      </c>
      <c r="E305" s="88">
        <v>15</v>
      </c>
      <c r="F305" s="88">
        <v>60</v>
      </c>
      <c r="G305" s="89" t="s">
        <v>23</v>
      </c>
      <c r="H305" s="90" t="s">
        <v>24</v>
      </c>
    </row>
    <row r="306" spans="1:8" s="95" customFormat="1" ht="12" customHeight="1">
      <c r="A306" s="91" t="s">
        <v>25</v>
      </c>
      <c r="B306" s="92">
        <f>SUM(B303:B305)</f>
        <v>395</v>
      </c>
      <c r="C306" s="92">
        <f>SUM(C303:C305)</f>
        <v>8.690000000000001</v>
      </c>
      <c r="D306" s="92">
        <f>SUM(D303:D305)</f>
        <v>10.72</v>
      </c>
      <c r="E306" s="92">
        <f>SUM(E303:E305)</f>
        <v>46.66</v>
      </c>
      <c r="F306" s="92">
        <f>SUM(F303:F305)</f>
        <v>319.8</v>
      </c>
      <c r="G306" s="93"/>
      <c r="H306" s="94"/>
    </row>
    <row r="307" spans="1:8" ht="9.75">
      <c r="A307" s="23" t="s">
        <v>46</v>
      </c>
      <c r="B307" s="4">
        <f>SUM(B287,B301,B306)</f>
        <v>1615</v>
      </c>
      <c r="C307" s="4">
        <f>SUM(C287,C301,C306)</f>
        <v>53.05</v>
      </c>
      <c r="D307" s="4">
        <f>SUM(D287,D301,D306)</f>
        <v>46.15</v>
      </c>
      <c r="E307" s="4">
        <f>SUM(E287,E301,E306)</f>
        <v>219.43999999999997</v>
      </c>
      <c r="F307" s="4">
        <f>SUM(F287,F301,F306)</f>
        <v>1508.7499999999998</v>
      </c>
      <c r="G307" s="4"/>
      <c r="H307" s="14"/>
    </row>
    <row r="308" spans="1:8" ht="9.75">
      <c r="A308" s="149" t="s">
        <v>130</v>
      </c>
      <c r="B308" s="149"/>
      <c r="C308" s="149"/>
      <c r="D308" s="149"/>
      <c r="E308" s="149"/>
      <c r="F308" s="149"/>
      <c r="G308" s="149"/>
      <c r="H308" s="149"/>
    </row>
    <row r="309" spans="1:8" ht="9.75">
      <c r="A309" s="147" t="s">
        <v>2</v>
      </c>
      <c r="B309" s="143"/>
      <c r="C309" s="144"/>
      <c r="D309" s="144"/>
      <c r="E309" s="144"/>
      <c r="F309" s="144"/>
      <c r="G309" s="147" t="s">
        <v>4</v>
      </c>
      <c r="H309" s="147" t="s">
        <v>5</v>
      </c>
    </row>
    <row r="310" spans="1:8" ht="14.25" customHeight="1">
      <c r="A310" s="150"/>
      <c r="B310" s="3" t="s">
        <v>6</v>
      </c>
      <c r="C310" s="2" t="s">
        <v>7</v>
      </c>
      <c r="D310" s="2" t="s">
        <v>8</v>
      </c>
      <c r="E310" s="2" t="s">
        <v>9</v>
      </c>
      <c r="F310" s="2" t="s">
        <v>10</v>
      </c>
      <c r="G310" s="150"/>
      <c r="H310" s="150"/>
    </row>
    <row r="311" spans="1:8" ht="9.75">
      <c r="A311" s="157" t="s">
        <v>216</v>
      </c>
      <c r="B311" s="158"/>
      <c r="C311" s="158"/>
      <c r="D311" s="158"/>
      <c r="E311" s="158"/>
      <c r="F311" s="158"/>
      <c r="G311" s="158"/>
      <c r="H311" s="159"/>
    </row>
    <row r="312" spans="1:8" ht="13.5" customHeight="1">
      <c r="A312" s="15" t="s">
        <v>107</v>
      </c>
      <c r="B312" s="60">
        <v>200</v>
      </c>
      <c r="C312" s="62">
        <v>3.6</v>
      </c>
      <c r="D312" s="62">
        <v>3.23</v>
      </c>
      <c r="E312" s="62">
        <v>13.31</v>
      </c>
      <c r="F312" s="62">
        <v>98.97</v>
      </c>
      <c r="G312" s="56" t="s">
        <v>193</v>
      </c>
      <c r="H312" s="31" t="s">
        <v>109</v>
      </c>
    </row>
    <row r="313" spans="1:8" s="85" customFormat="1" ht="9.75">
      <c r="A313" s="81" t="s">
        <v>182</v>
      </c>
      <c r="B313" s="82">
        <v>100</v>
      </c>
      <c r="C313" s="83">
        <v>12.78</v>
      </c>
      <c r="D313" s="83">
        <v>14.16</v>
      </c>
      <c r="E313" s="83">
        <v>37.66</v>
      </c>
      <c r="F313" s="83">
        <v>333</v>
      </c>
      <c r="G313" s="84" t="s">
        <v>183</v>
      </c>
      <c r="H313" s="81" t="s">
        <v>184</v>
      </c>
    </row>
    <row r="314" spans="1:8" s="85" customFormat="1" ht="10.5" customHeight="1">
      <c r="A314" s="81" t="s">
        <v>22</v>
      </c>
      <c r="B314" s="88">
        <v>215</v>
      </c>
      <c r="C314" s="88">
        <v>0.07</v>
      </c>
      <c r="D314" s="88">
        <v>0.02</v>
      </c>
      <c r="E314" s="88">
        <v>15</v>
      </c>
      <c r="F314" s="88">
        <v>60</v>
      </c>
      <c r="G314" s="89" t="s">
        <v>23</v>
      </c>
      <c r="H314" s="90" t="s">
        <v>24</v>
      </c>
    </row>
    <row r="315" spans="1:8" ht="9.75">
      <c r="A315" s="33" t="s">
        <v>41</v>
      </c>
      <c r="B315" s="13">
        <v>20</v>
      </c>
      <c r="C315" s="18">
        <v>1.3</v>
      </c>
      <c r="D315" s="18">
        <v>0.2</v>
      </c>
      <c r="E315" s="18">
        <v>8.6</v>
      </c>
      <c r="F315" s="18">
        <v>43</v>
      </c>
      <c r="G315" s="34">
        <v>11</v>
      </c>
      <c r="H315" s="35" t="s">
        <v>42</v>
      </c>
    </row>
    <row r="316" spans="1:8" ht="9.75">
      <c r="A316" s="23" t="s">
        <v>25</v>
      </c>
      <c r="B316" s="4">
        <f>SUM(B312:B315)</f>
        <v>535</v>
      </c>
      <c r="C316" s="24">
        <f>SUM(C312:C315)</f>
        <v>17.75</v>
      </c>
      <c r="D316" s="24">
        <f>SUM(D312:D315)</f>
        <v>17.61</v>
      </c>
      <c r="E316" s="24">
        <f>SUM(E312:E315)</f>
        <v>74.57</v>
      </c>
      <c r="F316" s="24">
        <f>SUM(F312:F315)</f>
        <v>534.97</v>
      </c>
      <c r="G316" s="4"/>
      <c r="H316" s="14"/>
    </row>
    <row r="317" spans="1:8" ht="9.75">
      <c r="A317" s="157" t="s">
        <v>217</v>
      </c>
      <c r="B317" s="158"/>
      <c r="C317" s="158"/>
      <c r="D317" s="158"/>
      <c r="E317" s="158"/>
      <c r="F317" s="158"/>
      <c r="G317" s="158"/>
      <c r="H317" s="159"/>
    </row>
    <row r="318" spans="1:8" ht="9.75">
      <c r="A318" s="14" t="s">
        <v>101</v>
      </c>
      <c r="B318" s="6">
        <v>220</v>
      </c>
      <c r="C318" s="13">
        <v>14.88</v>
      </c>
      <c r="D318" s="13">
        <v>17.51</v>
      </c>
      <c r="E318" s="13">
        <v>37.52</v>
      </c>
      <c r="F318" s="13">
        <v>367.84</v>
      </c>
      <c r="G318" s="11" t="s">
        <v>102</v>
      </c>
      <c r="H318" s="14" t="s">
        <v>103</v>
      </c>
    </row>
    <row r="319" spans="1:8" s="85" customFormat="1" ht="12.75" customHeight="1">
      <c r="A319" s="81" t="s">
        <v>22</v>
      </c>
      <c r="B319" s="88">
        <v>215</v>
      </c>
      <c r="C319" s="106">
        <v>0.07</v>
      </c>
      <c r="D319" s="106">
        <v>0.02</v>
      </c>
      <c r="E319" s="106">
        <v>15</v>
      </c>
      <c r="F319" s="106">
        <v>60</v>
      </c>
      <c r="G319" s="116" t="s">
        <v>23</v>
      </c>
      <c r="H319" s="53" t="s">
        <v>24</v>
      </c>
    </row>
    <row r="320" spans="1:8" ht="9.75">
      <c r="A320" s="33" t="s">
        <v>55</v>
      </c>
      <c r="B320" s="36">
        <v>20</v>
      </c>
      <c r="C320" s="13">
        <f>3.2/2</f>
        <v>1.6</v>
      </c>
      <c r="D320" s="13">
        <f>0.4/2</f>
        <v>0.2</v>
      </c>
      <c r="E320" s="13">
        <f>20.4/2</f>
        <v>10.2</v>
      </c>
      <c r="F320" s="13">
        <v>50</v>
      </c>
      <c r="G320" s="11" t="s">
        <v>44</v>
      </c>
      <c r="H320" s="21" t="s">
        <v>45</v>
      </c>
    </row>
    <row r="321" spans="1:8" ht="12.75" customHeight="1">
      <c r="A321" s="23" t="s">
        <v>25</v>
      </c>
      <c r="B321" s="4">
        <f>SUM(B317:B320)</f>
        <v>455</v>
      </c>
      <c r="C321" s="24">
        <f>SUM(C317:C320)</f>
        <v>16.55</v>
      </c>
      <c r="D321" s="24">
        <f>SUM(D317:D320)</f>
        <v>17.73</v>
      </c>
      <c r="E321" s="24">
        <f>SUM(E317:E320)</f>
        <v>62.72</v>
      </c>
      <c r="F321" s="24">
        <f>SUM(F317:F320)</f>
        <v>477.84</v>
      </c>
      <c r="G321" s="4"/>
      <c r="H321" s="14"/>
    </row>
    <row r="322" spans="1:8" ht="9.75">
      <c r="A322" s="143" t="s">
        <v>233</v>
      </c>
      <c r="B322" s="145"/>
      <c r="C322" s="145"/>
      <c r="D322" s="145"/>
      <c r="E322" s="145"/>
      <c r="F322" s="145"/>
      <c r="G322" s="144"/>
      <c r="H322" s="148"/>
    </row>
    <row r="323" spans="1:8" ht="13.5" customHeight="1">
      <c r="A323" s="15" t="s">
        <v>107</v>
      </c>
      <c r="B323" s="60">
        <v>200</v>
      </c>
      <c r="C323" s="62">
        <v>3.6</v>
      </c>
      <c r="D323" s="62">
        <v>3.23</v>
      </c>
      <c r="E323" s="62">
        <v>13.31</v>
      </c>
      <c r="F323" s="62">
        <v>98.97</v>
      </c>
      <c r="G323" s="56" t="s">
        <v>193</v>
      </c>
      <c r="H323" s="31" t="s">
        <v>109</v>
      </c>
    </row>
    <row r="324" spans="1:8" ht="9.75">
      <c r="A324" s="5" t="s">
        <v>172</v>
      </c>
      <c r="B324" s="6">
        <v>90</v>
      </c>
      <c r="C324" s="13">
        <v>14.9</v>
      </c>
      <c r="D324" s="13">
        <v>11.2</v>
      </c>
      <c r="E324" s="13">
        <v>13.1</v>
      </c>
      <c r="F324" s="13">
        <v>214.2</v>
      </c>
      <c r="G324" s="19" t="s">
        <v>173</v>
      </c>
      <c r="H324" s="20" t="s">
        <v>174</v>
      </c>
    </row>
    <row r="325" spans="1:8" ht="9.75">
      <c r="A325" s="14" t="s">
        <v>68</v>
      </c>
      <c r="B325" s="11">
        <v>150</v>
      </c>
      <c r="C325" s="11">
        <v>5.52</v>
      </c>
      <c r="D325" s="11">
        <v>4.51</v>
      </c>
      <c r="E325" s="11">
        <v>26.45</v>
      </c>
      <c r="F325" s="11">
        <v>168.45</v>
      </c>
      <c r="G325" s="19" t="s">
        <v>69</v>
      </c>
      <c r="H325" s="14" t="s">
        <v>70</v>
      </c>
    </row>
    <row r="326" spans="1:8" ht="9.75">
      <c r="A326" s="14" t="s">
        <v>141</v>
      </c>
      <c r="B326" s="12">
        <v>200</v>
      </c>
      <c r="C326" s="32">
        <v>0.33</v>
      </c>
      <c r="D326" s="32">
        <v>0</v>
      </c>
      <c r="E326" s="32">
        <v>22.78</v>
      </c>
      <c r="F326" s="32">
        <v>94.44</v>
      </c>
      <c r="G326" s="19" t="s">
        <v>142</v>
      </c>
      <c r="H326" s="21" t="s">
        <v>143</v>
      </c>
    </row>
    <row r="327" spans="1:8" ht="9.75">
      <c r="A327" s="33" t="s">
        <v>41</v>
      </c>
      <c r="B327" s="13">
        <v>20</v>
      </c>
      <c r="C327" s="18">
        <v>1.3</v>
      </c>
      <c r="D327" s="18">
        <v>0.2</v>
      </c>
      <c r="E327" s="18">
        <v>8.6</v>
      </c>
      <c r="F327" s="18">
        <v>43</v>
      </c>
      <c r="G327" s="34">
        <v>11</v>
      </c>
      <c r="H327" s="35" t="s">
        <v>42</v>
      </c>
    </row>
    <row r="328" spans="1:8" ht="9.75">
      <c r="A328" s="23" t="s">
        <v>25</v>
      </c>
      <c r="B328" s="4">
        <f>SUM(B323:B327)</f>
        <v>660</v>
      </c>
      <c r="C328" s="24">
        <f>SUM(C323:C327)</f>
        <v>25.65</v>
      </c>
      <c r="D328" s="24">
        <f>SUM(D323:D327)</f>
        <v>19.139999999999997</v>
      </c>
      <c r="E328" s="24">
        <f>SUM(E323:E327)</f>
        <v>84.24</v>
      </c>
      <c r="F328" s="24">
        <f>SUM(F323:F327)</f>
        <v>619.06</v>
      </c>
      <c r="G328" s="4"/>
      <c r="H328" s="14"/>
    </row>
    <row r="329" spans="1:8" ht="9.75">
      <c r="A329" s="157" t="s">
        <v>234</v>
      </c>
      <c r="B329" s="158"/>
      <c r="C329" s="158"/>
      <c r="D329" s="158"/>
      <c r="E329" s="158"/>
      <c r="F329" s="158"/>
      <c r="G329" s="158"/>
      <c r="H329" s="159"/>
    </row>
    <row r="330" spans="1:8" s="85" customFormat="1" ht="9.75">
      <c r="A330" s="81" t="s">
        <v>182</v>
      </c>
      <c r="B330" s="82">
        <v>100</v>
      </c>
      <c r="C330" s="83">
        <v>12.78</v>
      </c>
      <c r="D330" s="83">
        <v>14.16</v>
      </c>
      <c r="E330" s="83">
        <v>37.66</v>
      </c>
      <c r="F330" s="83">
        <v>333</v>
      </c>
      <c r="G330" s="84" t="s">
        <v>183</v>
      </c>
      <c r="H330" s="81" t="s">
        <v>184</v>
      </c>
    </row>
    <row r="331" spans="1:8" s="85" customFormat="1" ht="11.25" customHeight="1">
      <c r="A331" s="53" t="s">
        <v>180</v>
      </c>
      <c r="B331" s="86">
        <v>100</v>
      </c>
      <c r="C331" s="87">
        <v>0.4</v>
      </c>
      <c r="D331" s="87">
        <v>0.4</v>
      </c>
      <c r="E331" s="87">
        <v>9.8</v>
      </c>
      <c r="F331" s="87">
        <v>47</v>
      </c>
      <c r="G331" s="84" t="s">
        <v>57</v>
      </c>
      <c r="H331" s="53" t="s">
        <v>58</v>
      </c>
    </row>
    <row r="332" spans="1:8" s="85" customFormat="1" ht="10.5" customHeight="1">
      <c r="A332" s="81" t="s">
        <v>22</v>
      </c>
      <c r="B332" s="88">
        <v>215</v>
      </c>
      <c r="C332" s="88">
        <v>0.07</v>
      </c>
      <c r="D332" s="88">
        <v>0.02</v>
      </c>
      <c r="E332" s="89">
        <v>15</v>
      </c>
      <c r="F332" s="88">
        <v>60</v>
      </c>
      <c r="G332" s="89" t="s">
        <v>23</v>
      </c>
      <c r="H332" s="90" t="s">
        <v>24</v>
      </c>
    </row>
    <row r="333" spans="1:8" s="95" customFormat="1" ht="12" customHeight="1">
      <c r="A333" s="91" t="s">
        <v>25</v>
      </c>
      <c r="B333" s="92">
        <f>SUM(B330:B332)</f>
        <v>415</v>
      </c>
      <c r="C333" s="92">
        <f>SUM(C330:C332)</f>
        <v>13.25</v>
      </c>
      <c r="D333" s="92">
        <f>SUM(D330:D332)</f>
        <v>14.58</v>
      </c>
      <c r="E333" s="92">
        <f>SUM(E330:E332)</f>
        <v>62.459999999999994</v>
      </c>
      <c r="F333" s="92">
        <f>SUM(F330:F332)</f>
        <v>440</v>
      </c>
      <c r="G333" s="93"/>
      <c r="H333" s="94"/>
    </row>
    <row r="334" spans="1:8" ht="9.75">
      <c r="A334" s="23" t="s">
        <v>46</v>
      </c>
      <c r="B334" s="4">
        <f>SUM(B315,B328,B333)</f>
        <v>1095</v>
      </c>
      <c r="C334" s="4">
        <f>SUM(C315,C328,C333)</f>
        <v>40.2</v>
      </c>
      <c r="D334" s="4">
        <f>SUM(D315,D328,D333)</f>
        <v>33.919999999999995</v>
      </c>
      <c r="E334" s="4">
        <f>SUM(E315,E328,E333)</f>
        <v>155.29999999999998</v>
      </c>
      <c r="F334" s="4">
        <f>SUM(F315,F328,F333)</f>
        <v>1102.06</v>
      </c>
      <c r="G334" s="4"/>
      <c r="H334" s="14"/>
    </row>
  </sheetData>
  <sheetProtection/>
  <mergeCells count="111">
    <mergeCell ref="A1:H1"/>
    <mergeCell ref="A2:H2"/>
    <mergeCell ref="A3:H3"/>
    <mergeCell ref="A4:A5"/>
    <mergeCell ref="B4:F4"/>
    <mergeCell ref="G4:G5"/>
    <mergeCell ref="H4:H5"/>
    <mergeCell ref="A6:H6"/>
    <mergeCell ref="A12:H12"/>
    <mergeCell ref="A18:H18"/>
    <mergeCell ref="A26:H26"/>
    <mergeCell ref="A31:H31"/>
    <mergeCell ref="A32:A33"/>
    <mergeCell ref="B32:F32"/>
    <mergeCell ref="G32:G33"/>
    <mergeCell ref="H32:H33"/>
    <mergeCell ref="A34:H34"/>
    <mergeCell ref="A40:H40"/>
    <mergeCell ref="A46:H46"/>
    <mergeCell ref="A54:H54"/>
    <mergeCell ref="A59:H59"/>
    <mergeCell ref="A60:A61"/>
    <mergeCell ref="B60:F60"/>
    <mergeCell ref="G60:G61"/>
    <mergeCell ref="H60:H61"/>
    <mergeCell ref="A62:H62"/>
    <mergeCell ref="A68:H68"/>
    <mergeCell ref="A74:H74"/>
    <mergeCell ref="A82:H82"/>
    <mergeCell ref="A87:H87"/>
    <mergeCell ref="A88:A89"/>
    <mergeCell ref="B88:F88"/>
    <mergeCell ref="G88:G89"/>
    <mergeCell ref="H88:H89"/>
    <mergeCell ref="A90:H90"/>
    <mergeCell ref="A96:H96"/>
    <mergeCell ref="A102:H102"/>
    <mergeCell ref="A110:H110"/>
    <mergeCell ref="A115:H115"/>
    <mergeCell ref="A116:A117"/>
    <mergeCell ref="B116:F116"/>
    <mergeCell ref="G116:G117"/>
    <mergeCell ref="H116:H117"/>
    <mergeCell ref="A118:H118"/>
    <mergeCell ref="A124:H124"/>
    <mergeCell ref="A130:H130"/>
    <mergeCell ref="A138:H138"/>
    <mergeCell ref="A142:H142"/>
    <mergeCell ref="A143:A144"/>
    <mergeCell ref="B143:F143"/>
    <mergeCell ref="G143:G144"/>
    <mergeCell ref="H143:H144"/>
    <mergeCell ref="A145:H145"/>
    <mergeCell ref="A151:H151"/>
    <mergeCell ref="A156:H156"/>
    <mergeCell ref="A163:H163"/>
    <mergeCell ref="A168:H168"/>
    <mergeCell ref="A169:H169"/>
    <mergeCell ref="A170:A171"/>
    <mergeCell ref="B170:F170"/>
    <mergeCell ref="G170:G171"/>
    <mergeCell ref="H170:H171"/>
    <mergeCell ref="A172:H172"/>
    <mergeCell ref="A178:H178"/>
    <mergeCell ref="A184:H184"/>
    <mergeCell ref="A192:H192"/>
    <mergeCell ref="A196:H196"/>
    <mergeCell ref="A197:A198"/>
    <mergeCell ref="B197:F197"/>
    <mergeCell ref="G197:G198"/>
    <mergeCell ref="H197:H198"/>
    <mergeCell ref="H251:H252"/>
    <mergeCell ref="A199:H199"/>
    <mergeCell ref="A205:H205"/>
    <mergeCell ref="A211:H211"/>
    <mergeCell ref="A219:H219"/>
    <mergeCell ref="A224:H224"/>
    <mergeCell ref="A225:A226"/>
    <mergeCell ref="B225:F225"/>
    <mergeCell ref="G225:G226"/>
    <mergeCell ref="H225:H226"/>
    <mergeCell ref="G280:G281"/>
    <mergeCell ref="H280:H281"/>
    <mergeCell ref="A227:H227"/>
    <mergeCell ref="A233:H233"/>
    <mergeCell ref="A238:H238"/>
    <mergeCell ref="A245:H245"/>
    <mergeCell ref="A250:H250"/>
    <mergeCell ref="A251:A252"/>
    <mergeCell ref="B251:F251"/>
    <mergeCell ref="G251:G252"/>
    <mergeCell ref="B309:F309"/>
    <mergeCell ref="G309:G310"/>
    <mergeCell ref="H309:H310"/>
    <mergeCell ref="A253:H253"/>
    <mergeCell ref="A259:H259"/>
    <mergeCell ref="A265:H265"/>
    <mergeCell ref="A273:H273"/>
    <mergeCell ref="A279:H279"/>
    <mergeCell ref="A280:A281"/>
    <mergeCell ref="B280:F280"/>
    <mergeCell ref="A311:H311"/>
    <mergeCell ref="A317:H317"/>
    <mergeCell ref="A322:H322"/>
    <mergeCell ref="A329:H329"/>
    <mergeCell ref="A282:H282"/>
    <mergeCell ref="A288:H288"/>
    <mergeCell ref="A294:H294"/>
    <mergeCell ref="A302:H302"/>
    <mergeCell ref="A308:H308"/>
    <mergeCell ref="A309:A3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Анна</cp:lastModifiedBy>
  <dcterms:created xsi:type="dcterms:W3CDTF">2022-08-23T06:48:07Z</dcterms:created>
  <dcterms:modified xsi:type="dcterms:W3CDTF">2022-08-23T07:19:47Z</dcterms:modified>
  <cp:category/>
  <cp:version/>
  <cp:contentType/>
  <cp:contentStatus/>
</cp:coreProperties>
</file>